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Приложения к отчетам\"/>
    </mc:Choice>
  </mc:AlternateContent>
  <bookViews>
    <workbookView xWindow="0" yWindow="0" windowWidth="28752" windowHeight="11868" firstSheet="1" activeTab="5"/>
  </bookViews>
  <sheets>
    <sheet name="Приложение 7" sheetId="11" r:id="rId1"/>
    <sheet name="Приложение 6" sheetId="8" r:id="rId2"/>
    <sheet name="Приложение 5" sheetId="3" r:id="rId3"/>
    <sheet name="Приложение 4" sheetId="7" r:id="rId4"/>
    <sheet name="Приложение 3" sheetId="2" r:id="rId5"/>
    <sheet name="Приложение 2" sheetId="6" r:id="rId6"/>
    <sheet name="Приложение 1" sheetId="5" r:id="rId7"/>
  </sheets>
  <calcPr calcId="152511"/>
</workbook>
</file>

<file path=xl/calcChain.xml><?xml version="1.0" encoding="utf-8"?>
<calcChain xmlns="http://schemas.openxmlformats.org/spreadsheetml/2006/main">
  <c r="E10" i="5" l="1"/>
  <c r="E11" i="5" l="1"/>
  <c r="E19" i="6" l="1"/>
  <c r="E18" i="6" s="1"/>
  <c r="E20" i="6"/>
  <c r="E15" i="6"/>
  <c r="E14" i="6" s="1"/>
  <c r="E16" i="6"/>
  <c r="D16" i="6"/>
  <c r="D15" i="6" s="1"/>
  <c r="D14" i="6" s="1"/>
  <c r="D18" i="5"/>
  <c r="D17" i="5" s="1"/>
  <c r="D16" i="5" s="1"/>
  <c r="D14" i="5"/>
  <c r="D13" i="5" s="1"/>
  <c r="D12" i="5" s="1"/>
  <c r="D44" i="2" l="1"/>
  <c r="C44" i="2"/>
  <c r="E49" i="2"/>
  <c r="E22" i="2"/>
  <c r="E21" i="2"/>
  <c r="D31" i="2"/>
  <c r="C31" i="2"/>
  <c r="D23" i="2"/>
  <c r="C23" i="2"/>
  <c r="D15" i="2"/>
  <c r="C15" i="2"/>
  <c r="D10" i="2"/>
  <c r="D9" i="2" s="1"/>
  <c r="C10" i="2"/>
  <c r="C9" i="2" s="1"/>
  <c r="E44" i="2" l="1"/>
  <c r="E111" i="11"/>
  <c r="E113" i="11" l="1"/>
  <c r="E112" i="11"/>
  <c r="E110" i="11"/>
  <c r="E109" i="11"/>
  <c r="E108" i="11"/>
  <c r="E107" i="11"/>
  <c r="E106" i="11"/>
  <c r="E105" i="11"/>
  <c r="E104" i="11"/>
  <c r="E103" i="11"/>
  <c r="D102" i="11"/>
  <c r="C102" i="11"/>
  <c r="E101" i="11"/>
  <c r="E100" i="11"/>
  <c r="E99" i="11"/>
  <c r="E98" i="11"/>
  <c r="D97" i="11"/>
  <c r="C97" i="11"/>
  <c r="E96" i="11"/>
  <c r="E95" i="11"/>
  <c r="E94" i="11"/>
  <c r="E93" i="11"/>
  <c r="D92" i="11"/>
  <c r="D84" i="11" s="1"/>
  <c r="D79" i="11" s="1"/>
  <c r="C92" i="11"/>
  <c r="C91" i="11" s="1"/>
  <c r="D91" i="11"/>
  <c r="E90" i="11"/>
  <c r="E89" i="11"/>
  <c r="E88" i="11"/>
  <c r="E87" i="11"/>
  <c r="E86" i="11"/>
  <c r="E85" i="11"/>
  <c r="C84" i="11"/>
  <c r="C79" i="11" s="1"/>
  <c r="E83" i="11"/>
  <c r="E82" i="11"/>
  <c r="E81" i="11"/>
  <c r="E80" i="11"/>
  <c r="E78" i="11"/>
  <c r="E77" i="11"/>
  <c r="E76" i="11"/>
  <c r="E75" i="11"/>
  <c r="E74" i="11"/>
  <c r="E73" i="11"/>
  <c r="D72" i="11"/>
  <c r="C72" i="11"/>
  <c r="C71" i="11" s="1"/>
  <c r="D71" i="11"/>
  <c r="E70" i="11"/>
  <c r="E69" i="11"/>
  <c r="E68" i="11"/>
  <c r="D67" i="11"/>
  <c r="C67" i="11"/>
  <c r="E66" i="11"/>
  <c r="E65" i="11"/>
  <c r="E64" i="11"/>
  <c r="E63" i="11"/>
  <c r="D62" i="11"/>
  <c r="C62" i="11"/>
  <c r="C57" i="11" s="1"/>
  <c r="E61" i="11"/>
  <c r="E60" i="11"/>
  <c r="E59" i="11"/>
  <c r="E58" i="11"/>
  <c r="D57" i="11"/>
  <c r="E56" i="11"/>
  <c r="E55" i="11"/>
  <c r="E54" i="11"/>
  <c r="E53" i="11"/>
  <c r="D52" i="11"/>
  <c r="C52" i="11"/>
  <c r="D51" i="11"/>
  <c r="C51" i="11"/>
  <c r="C50" i="11" s="1"/>
  <c r="D50" i="11"/>
  <c r="E48" i="11"/>
  <c r="E47" i="11"/>
  <c r="E46" i="11"/>
  <c r="E45" i="11"/>
  <c r="E44" i="11"/>
  <c r="D42" i="11"/>
  <c r="C42" i="11"/>
  <c r="E36" i="11"/>
  <c r="E35" i="11"/>
  <c r="E34" i="11"/>
  <c r="E33" i="11"/>
  <c r="E32" i="11"/>
  <c r="E31" i="11"/>
  <c r="E30" i="11"/>
  <c r="E29" i="11"/>
  <c r="E28" i="11"/>
  <c r="E27" i="11"/>
  <c r="D26" i="11"/>
  <c r="C26" i="11"/>
  <c r="E25" i="11"/>
  <c r="E24" i="11"/>
  <c r="E23" i="11"/>
  <c r="E22" i="11"/>
  <c r="E21" i="11"/>
  <c r="E20" i="11"/>
  <c r="D19" i="11"/>
  <c r="C19" i="11"/>
  <c r="C18" i="11" s="1"/>
  <c r="E17" i="11"/>
  <c r="E16" i="11"/>
  <c r="E15" i="11"/>
  <c r="E14" i="11"/>
  <c r="E13" i="11"/>
  <c r="E12" i="11"/>
  <c r="D11" i="11"/>
  <c r="C11" i="11"/>
  <c r="D10" i="11"/>
  <c r="C10" i="11"/>
  <c r="E26" i="11" l="1"/>
  <c r="E52" i="11"/>
  <c r="E67" i="11"/>
  <c r="E97" i="11"/>
  <c r="E11" i="11"/>
  <c r="E79" i="11"/>
  <c r="C9" i="11"/>
  <c r="C114" i="11" s="1"/>
  <c r="E19" i="11"/>
  <c r="E42" i="11"/>
  <c r="E50" i="11"/>
  <c r="E102" i="11"/>
  <c r="E57" i="11"/>
  <c r="E71" i="11"/>
  <c r="E91" i="11"/>
  <c r="E10" i="11"/>
  <c r="E62" i="11"/>
  <c r="E72" i="11"/>
  <c r="E84" i="11"/>
  <c r="E92" i="11"/>
  <c r="D18" i="11"/>
  <c r="F10" i="8"/>
  <c r="F43" i="8"/>
  <c r="G10" i="8"/>
  <c r="G19" i="8"/>
  <c r="G114" i="8" s="1"/>
  <c r="F19" i="8"/>
  <c r="H37" i="8"/>
  <c r="H36" i="8"/>
  <c r="G103" i="8"/>
  <c r="F103" i="8"/>
  <c r="H101" i="8"/>
  <c r="H100" i="8"/>
  <c r="G98" i="8"/>
  <c r="F98" i="8"/>
  <c r="H64" i="8"/>
  <c r="H65" i="8"/>
  <c r="H66" i="8"/>
  <c r="H67" i="8"/>
  <c r="H69" i="8"/>
  <c r="H70" i="8"/>
  <c r="H71" i="8"/>
  <c r="G73" i="8"/>
  <c r="G72" i="8" s="1"/>
  <c r="F73" i="8"/>
  <c r="F72" i="8" s="1"/>
  <c r="G68" i="8"/>
  <c r="F68" i="8"/>
  <c r="G63" i="8"/>
  <c r="F63" i="8"/>
  <c r="F58" i="8" s="1"/>
  <c r="G53" i="8"/>
  <c r="G52" i="8" s="1"/>
  <c r="G51" i="8" s="1"/>
  <c r="F53" i="8"/>
  <c r="F52" i="8" s="1"/>
  <c r="F51" i="8" s="1"/>
  <c r="H56" i="8"/>
  <c r="G43" i="8"/>
  <c r="F114" i="8"/>
  <c r="H46" i="8"/>
  <c r="H47" i="8"/>
  <c r="H48" i="8"/>
  <c r="H49" i="8"/>
  <c r="G27" i="8"/>
  <c r="F27" i="8"/>
  <c r="H33" i="8"/>
  <c r="F12" i="8"/>
  <c r="G12" i="8"/>
  <c r="D9" i="3"/>
  <c r="D20" i="3"/>
  <c r="C20" i="3"/>
  <c r="D10" i="3"/>
  <c r="C10" i="3"/>
  <c r="C9" i="3" s="1"/>
  <c r="E18" i="11" l="1"/>
  <c r="D9" i="11"/>
  <c r="H63" i="8"/>
  <c r="H68" i="8"/>
  <c r="G58" i="8"/>
  <c r="H108" i="8"/>
  <c r="H109" i="8"/>
  <c r="H110" i="8"/>
  <c r="E9" i="11" l="1"/>
  <c r="D114" i="11"/>
  <c r="E114" i="11" s="1"/>
  <c r="H106" i="8"/>
  <c r="H107" i="8"/>
  <c r="G93" i="8"/>
  <c r="H82" i="8"/>
  <c r="H83" i="8"/>
  <c r="H84" i="8"/>
  <c r="H103" i="8"/>
  <c r="H104" i="8"/>
  <c r="H105" i="8"/>
  <c r="H102" i="8"/>
  <c r="H99" i="8"/>
  <c r="H97" i="8"/>
  <c r="H98" i="8"/>
  <c r="H94" i="8"/>
  <c r="H95" i="8"/>
  <c r="H96" i="8"/>
  <c r="F93" i="8"/>
  <c r="H90" i="8"/>
  <c r="H91" i="8"/>
  <c r="H89" i="8"/>
  <c r="H87" i="8"/>
  <c r="H88" i="8"/>
  <c r="H86" i="8"/>
  <c r="H73" i="8"/>
  <c r="H74" i="8"/>
  <c r="H75" i="8"/>
  <c r="H76" i="8"/>
  <c r="H77" i="8"/>
  <c r="H78" i="8"/>
  <c r="H79" i="8"/>
  <c r="H61" i="8"/>
  <c r="H62" i="8"/>
  <c r="H60" i="8"/>
  <c r="H55" i="8"/>
  <c r="H26" i="8"/>
  <c r="H24" i="8"/>
  <c r="H22" i="8"/>
  <c r="H18" i="8"/>
  <c r="H16" i="8"/>
  <c r="H15" i="8"/>
  <c r="H17" i="8"/>
  <c r="H13" i="8"/>
  <c r="H14" i="8"/>
  <c r="H57" i="8"/>
  <c r="H59" i="8"/>
  <c r="H58" i="8"/>
  <c r="H35" i="8"/>
  <c r="H34" i="8"/>
  <c r="H32" i="8"/>
  <c r="H31" i="8"/>
  <c r="H30" i="8"/>
  <c r="H27" i="8"/>
  <c r="H28" i="8"/>
  <c r="H29" i="8"/>
  <c r="G20" i="8"/>
  <c r="F20" i="8"/>
  <c r="G11" i="8"/>
  <c r="F11" i="8"/>
  <c r="F92" i="8" l="1"/>
  <c r="F85" i="8"/>
  <c r="F80" i="8" s="1"/>
  <c r="G85" i="8"/>
  <c r="G80" i="8" s="1"/>
  <c r="G92" i="8"/>
  <c r="H93" i="8"/>
  <c r="H11" i="8"/>
  <c r="H20" i="8"/>
  <c r="H19" i="8"/>
  <c r="D18" i="3"/>
  <c r="C23" i="3"/>
  <c r="D23" i="3"/>
  <c r="E24" i="3"/>
  <c r="D16" i="3"/>
  <c r="H92" i="8" l="1"/>
  <c r="E23" i="3"/>
  <c r="D34" i="2"/>
  <c r="D33" i="2" s="1"/>
  <c r="D8" i="2" s="1"/>
  <c r="C34" i="2"/>
  <c r="C33" i="2" s="1"/>
  <c r="C8" i="2" s="1"/>
  <c r="E37" i="2"/>
  <c r="E38" i="2"/>
  <c r="E39" i="2"/>
  <c r="E40" i="2"/>
  <c r="E36" i="2"/>
  <c r="E35" i="2"/>
  <c r="E48" i="2"/>
  <c r="D36" i="7"/>
  <c r="E51" i="2"/>
  <c r="E52" i="2"/>
  <c r="E50" i="2"/>
  <c r="E34" i="2" l="1"/>
  <c r="E11" i="2"/>
  <c r="E14" i="2"/>
  <c r="E9" i="2" l="1"/>
  <c r="H85" i="8" l="1"/>
  <c r="H54" i="8"/>
  <c r="H45" i="8"/>
  <c r="H23" i="8"/>
  <c r="H25" i="8"/>
  <c r="H21" i="8"/>
  <c r="H80" i="8" l="1"/>
  <c r="H81" i="8"/>
  <c r="H72" i="8"/>
  <c r="H112" i="8" l="1"/>
  <c r="H113" i="8"/>
  <c r="H53" i="8"/>
  <c r="H43" i="8"/>
  <c r="H12" i="8"/>
  <c r="C18" i="3"/>
  <c r="E26" i="3"/>
  <c r="E25" i="3"/>
  <c r="E21" i="3"/>
  <c r="E22" i="3"/>
  <c r="E19" i="3"/>
  <c r="C16" i="3"/>
  <c r="E16" i="3" s="1"/>
  <c r="D14" i="3"/>
  <c r="F14" i="3"/>
  <c r="C14" i="3"/>
  <c r="E15" i="3"/>
  <c r="E14" i="3" s="1"/>
  <c r="E11" i="3"/>
  <c r="E12" i="3"/>
  <c r="E13" i="3"/>
  <c r="E18" i="3" l="1"/>
  <c r="E9" i="3"/>
  <c r="H10" i="8"/>
  <c r="H111" i="8"/>
  <c r="H51" i="8"/>
  <c r="E20" i="3"/>
  <c r="E10" i="3"/>
  <c r="H114" i="8" l="1"/>
  <c r="F21" i="6"/>
  <c r="F20" i="6"/>
  <c r="F19" i="6"/>
  <c r="F18" i="6"/>
  <c r="F17" i="6"/>
  <c r="F16" i="6"/>
  <c r="F15" i="6"/>
  <c r="F14" i="6"/>
  <c r="F13" i="6"/>
  <c r="F12" i="6"/>
  <c r="E19" i="5"/>
  <c r="E18" i="5"/>
  <c r="E17" i="5"/>
  <c r="E16" i="5"/>
  <c r="E15" i="5"/>
  <c r="E14" i="5"/>
  <c r="E13" i="5"/>
  <c r="E12" i="5"/>
  <c r="E9" i="5"/>
  <c r="E10" i="2" l="1"/>
  <c r="E12" i="2"/>
  <c r="E15" i="2"/>
  <c r="E16" i="2"/>
  <c r="E17" i="2"/>
  <c r="E18" i="2"/>
  <c r="E19" i="2"/>
  <c r="E23" i="2"/>
  <c r="E24" i="2"/>
  <c r="E25" i="2"/>
  <c r="E26" i="2"/>
  <c r="E27" i="2"/>
  <c r="E28" i="2"/>
  <c r="E29" i="2"/>
  <c r="E30" i="2"/>
  <c r="E31" i="2"/>
  <c r="E32" i="2"/>
  <c r="E45" i="2"/>
  <c r="E46" i="2"/>
  <c r="E47" i="2"/>
  <c r="E8" i="2" l="1"/>
  <c r="E33" i="2"/>
</calcChain>
</file>

<file path=xl/sharedStrings.xml><?xml version="1.0" encoding="utf-8"?>
<sst xmlns="http://schemas.openxmlformats.org/spreadsheetml/2006/main" count="805" uniqueCount="351">
  <si>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</si>
  <si>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</si>
  <si>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</si>
  <si>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</si>
  <si>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</si>
  <si>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</si>
  <si>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</si>
  <si>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</si>
  <si>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x</t>
  </si>
  <si>
    <t xml:space="preserve">  БЕЗВОЗМЕЗДНЫЕ ПОСТУПЛЕНИЯ</t>
  </si>
  <si>
    <t xml:space="preserve">  Дотации бюджетам сельских поселений на выравнивание бюджетной обеспеченности</t>
  </si>
  <si>
    <t xml:space="preserve">  Иные межбюджетные трансферты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</si>
  <si>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</si>
  <si>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</si>
  <si>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</si>
  <si>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</si>
  <si>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</si>
  <si>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</si>
  <si>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</si>
  <si>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</si>
  <si>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</si>
  <si>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</si>
  <si>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</si>
  <si>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</si>
  <si>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</si>
  <si>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</si>
  <si>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</si>
  <si>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</si>
  <si>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</si>
  <si>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</si>
  <si>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субсидии бюджетам сельских поселений (субсидии на реализацию программ по поддержке местных инициатив в Тверской области)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</si>
  <si>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</si>
  <si>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 xml:space="preserve">  Прочие безвозмездные поступления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</si>
  <si>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Расходы бюджета - всего</t>
  </si>
  <si>
    <t xml:space="preserve">  Расходы по содержанию главы муниципального образования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</si>
  <si>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</si>
  <si>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</si>
  <si>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</si>
  <si>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</si>
  <si>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 xml:space="preserve">  Субвенции на осуществление первичного воинского учета на территориях, где отсутствуют военные комиссариаты</t>
  </si>
  <si>
    <t xml:space="preserve">  Межбюджетные трансферты  за счет средств местных бюджетов передаваемые из бюджетов поселений в адрес муниципальных районов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</si>
  <si>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</si>
  <si>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</si>
  <si>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</si>
  <si>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</si>
  <si>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</si>
  <si>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</si>
  <si>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</si>
  <si>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</si>
  <si>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</si>
  <si>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</si>
  <si>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</si>
  <si>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</si>
  <si>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</si>
  <si>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</si>
  <si>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</si>
  <si>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</si>
  <si>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</si>
  <si>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</si>
  <si>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</si>
  <si>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</si>
  <si>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</si>
  <si>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</si>
  <si>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</si>
  <si>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</si>
  <si>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</si>
  <si>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</si>
  <si>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</si>
  <si>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</si>
  <si>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000 1 11 00000 00 0000 000</t>
  </si>
  <si>
    <t>000 1 11 09045 10 0000 120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</si>
  <si>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</si>
  <si>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</si>
  <si>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</si>
  <si>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</si>
  <si>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</si>
  <si>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</si>
  <si>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</si>
  <si>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</si>
  <si>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Код главного администратора источников финансирования дефицитов бюджета</t>
  </si>
  <si>
    <t xml:space="preserve">  Увеличение прочих остатков  средств бюджетов</t>
  </si>
  <si>
    <t xml:space="preserve">  Увеличение прочих остатков денежных средств бюджетов 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</si>
  <si>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</si>
  <si>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</si>
  <si>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Администратор</t>
  </si>
  <si>
    <t>код</t>
  </si>
  <si>
    <t>015</t>
  </si>
  <si>
    <t>Управление финансов администрации Вышневолоцкого района Тверской области</t>
  </si>
  <si>
    <t xml:space="preserve"> 2 02 15001 10 0000 150</t>
  </si>
  <si>
    <t xml:space="preserve"> 2 02 49999 10 0000 150</t>
  </si>
  <si>
    <t>100</t>
  </si>
  <si>
    <t>Федеральное казначейство по Тверской области</t>
  </si>
  <si>
    <t>Федеральная налоговая служба</t>
  </si>
  <si>
    <t xml:space="preserve"> 1 03 02260 01 0000 110</t>
  </si>
  <si>
    <t xml:space="preserve"> 1 03 02250 01 0000 110</t>
  </si>
  <si>
    <t xml:space="preserve"> 1 03 02240 01 0000 110</t>
  </si>
  <si>
    <t xml:space="preserve"> 1 03 02230 01 0000 110</t>
  </si>
  <si>
    <t xml:space="preserve"> 1 01 02010 01 0000 110</t>
  </si>
  <si>
    <t xml:space="preserve"> 1 01 02030 01 0000 110</t>
  </si>
  <si>
    <t>1 06 01030 10 0000 110</t>
  </si>
  <si>
    <t xml:space="preserve"> 1 06 06033 10 0000 110</t>
  </si>
  <si>
    <t xml:space="preserve"> 1 06 06043 10 0000 110</t>
  </si>
  <si>
    <t xml:space="preserve"> 2 02 29999 10 9000 150</t>
  </si>
  <si>
    <t>2 02 35118 10 0000 150</t>
  </si>
  <si>
    <t xml:space="preserve"> 2 02 39999 10 2114 150</t>
  </si>
  <si>
    <t>ИТОГО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</si>
  <si>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</si>
  <si>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</si>
  <si>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</si>
  <si>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</si>
  <si>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</si>
  <si>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</si>
  <si>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</si>
  <si>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</si>
  <si>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</si>
  <si>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</si>
  <si>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</si>
  <si>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</si>
  <si>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</si>
  <si>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</si>
  <si>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</si>
  <si>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</si>
  <si>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</si>
  <si>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</si>
  <si>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</si>
  <si>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</si>
  <si>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</si>
  <si>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</si>
  <si>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</si>
  <si>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</si>
  <si>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</si>
  <si>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</si>
  <si>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</si>
  <si>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</si>
  <si>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</si>
  <si>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РСБ</t>
  </si>
  <si>
    <t>РП</t>
  </si>
  <si>
    <t>КЦСР</t>
  </si>
  <si>
    <t>КВР</t>
  </si>
  <si>
    <t xml:space="preserve"> 99 9 00 4110С </t>
  </si>
  <si>
    <t xml:space="preserve"> 99 9 00 4120С </t>
  </si>
  <si>
    <t xml:space="preserve">99 9 00 4120С </t>
  </si>
  <si>
    <t xml:space="preserve"> 99 9 00 51180</t>
  </si>
  <si>
    <t xml:space="preserve">99 9 00 51180 </t>
  </si>
  <si>
    <t xml:space="preserve"> 99 9 00 10540</t>
  </si>
  <si>
    <t>99 9 00 51180</t>
  </si>
  <si>
    <t xml:space="preserve"> 99 4 00 4001Б </t>
  </si>
  <si>
    <t xml:space="preserve">99 4 00 4005Б </t>
  </si>
  <si>
    <t xml:space="preserve"> 99 4 00 10330</t>
  </si>
  <si>
    <t xml:space="preserve"> 99 4 00 4028Б </t>
  </si>
  <si>
    <t>99 4 00 4004Б</t>
  </si>
  <si>
    <t>ВСЕГО</t>
  </si>
  <si>
    <t>99 4 00 4007Б</t>
  </si>
  <si>
    <t xml:space="preserve"> 99 4 00 48010 </t>
  </si>
  <si>
    <t>Мобилизационная и и вневойсковая подготовка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</si>
  <si>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</si>
  <si>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</si>
  <si>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</si>
  <si>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</si>
  <si>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</si>
  <si>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</si>
  <si>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</si>
  <si>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</si>
  <si>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</si>
  <si>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Прочие работы, услуги</t>
  </si>
  <si>
    <t>Уличное освещение</t>
  </si>
  <si>
    <t>Налоговые и неналоговые доходы</t>
  </si>
  <si>
    <t>Прочие межбюджетыне трансферты, переданные бюджетам сельских поселений</t>
  </si>
  <si>
    <t>000 1 01 02020 01 3000 110</t>
  </si>
  <si>
    <t xml:space="preserve"> 2 07 05030 10 9000 150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</si>
  <si>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</si>
  <si>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</si>
  <si>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t>000 01 05 02 00 00 0000 510</t>
  </si>
  <si>
    <t>в рублях</t>
  </si>
  <si>
    <t>Увеличение остатков средств, всего</t>
  </si>
  <si>
    <t>Администрация Горняцкого сельского поселения</t>
  </si>
  <si>
    <t>Уменьшение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</si>
  <si>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</si>
  <si>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</si>
  <si>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</si>
  <si>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</si>
  <si>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</si>
  <si>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</si>
  <si>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</si>
  <si>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</si>
  <si>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</si>
  <si>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БЕЗВОЗДМЕЗНЫЕ ПОСТУПЛЕНИЯ</t>
  </si>
  <si>
    <t>Прочие безвозмездные поступления в бюджеты сельских поселений</t>
  </si>
  <si>
    <t>Прочие межбюджетные трансферты, передаваемые бюджетам сельских поселений  (прочие межбюджетные трансферты, поступающие на реализацию программ по поддержке местных инициатив от депутатов Законодательного собрания Тверской области)</t>
  </si>
  <si>
    <t>1 11 09045 10 0000 120</t>
  </si>
  <si>
    <t>2 02 40014 10 0000 150</t>
  </si>
  <si>
    <t>2 02 49999 10 9000 150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</si>
  <si>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</si>
  <si>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</si>
  <si>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</si>
  <si>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</si>
  <si>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</si>
  <si>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</si>
  <si>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</si>
  <si>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</si>
  <si>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</si>
  <si>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</si>
  <si>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</si>
  <si>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</si>
  <si>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1000</t>
  </si>
  <si>
    <t>СОЦИАЛЬНАЯ ПОЛИТИКА</t>
  </si>
  <si>
    <t>Функционирование высшего должностного лица субъекта Российской Федерации и муниципального образования</t>
  </si>
  <si>
    <t>99 9 00 4110С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</si>
  <si>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</si>
  <si>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99 9 00 10540</t>
  </si>
  <si>
    <t xml:space="preserve">  Иные выплаты персоналу, за исключением фонда оплаты труда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</si>
  <si>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должностных лиц, уполномоченных составлять протоколы об административных правонарушениях</t>
  </si>
  <si>
    <t>Функционирование органов в сфере национальной безопасности  правоохранительной деятельности</t>
  </si>
  <si>
    <t xml:space="preserve">  Прочая закупка товаров, работ и услуг для обеспечения государственных (муниципальных) нужд</t>
  </si>
  <si>
    <t>99 4 00 4026Б</t>
  </si>
  <si>
    <t>Расходы на выполнение части полномочий по решению вопроса в области дорожной деятельности в отношении автомобильных дорог местного значения</t>
  </si>
  <si>
    <t>Расходы по содержанию казны муниципального образования</t>
  </si>
  <si>
    <t>99 4 00 4028Б</t>
  </si>
  <si>
    <t>99 4 00 10330</t>
  </si>
  <si>
    <t>Расходы на реализацию программ по поддержке местных инициатив за счет субсидий из областного бюджета на реализацию программ по поддержке местных инициатив</t>
  </si>
  <si>
    <t>99 4 00 10930</t>
  </si>
  <si>
    <t>Расходы на реализацию программ по поддержке местных инициатив за счет субсидий из областного бюджета на реализацию программ по поддержке местных инициатив, поступающим к депутатам Законодательного Собрания Тверской области</t>
  </si>
  <si>
    <t>Прочие мероприятия по благоустройству городских округов и поселений</t>
  </si>
  <si>
    <t>99 4 00 S0330</t>
  </si>
  <si>
    <t>Расходы на реализацию программ по поддержке местных инициатив за счет средств местного бюджета поступлений от юридических лиц и вкладов граждан</t>
  </si>
  <si>
    <t>Код бюджетной классификации</t>
  </si>
  <si>
    <t>1001</t>
  </si>
  <si>
    <t>Пенсионное обеспечение</t>
  </si>
  <si>
    <t>Администрация Дятловского сельского поселения</t>
  </si>
  <si>
    <t>Увеличение стоимости материальных запасов</t>
  </si>
  <si>
    <t>99 4 00 4008Б</t>
  </si>
  <si>
    <t>Разработка и составление генеральных планов территорий муниципальных образований</t>
  </si>
  <si>
    <t xml:space="preserve"> 99 4 00 4002Б </t>
  </si>
  <si>
    <t>Обеспечение деятельности учреждений по обеспечению мер первичной пожарной безопасности</t>
  </si>
  <si>
    <t>Фонд оплаты труда учреждений</t>
  </si>
  <si>
    <t xml:space="preserve">  Взносы по обязательному социальному страхованию на выплаты по оплате трудаработников и иные выплаты работникам учреждений</t>
  </si>
  <si>
    <t>Уплата прочихз налогов, сборов</t>
  </si>
  <si>
    <t>Налоги, сборы,пошлины</t>
  </si>
  <si>
    <t>Доплаты к пенсиям муниципальных служащих</t>
  </si>
  <si>
    <t>99 4 00 4801Э</t>
  </si>
  <si>
    <t>Иные пенсии, социальные доплаты к пенсиям</t>
  </si>
  <si>
    <t>Пенсии, пособия, выплаченные работодателями, нанимателями рыбшим работникам</t>
  </si>
  <si>
    <t>99 9 00 4121С</t>
  </si>
  <si>
    <t>Расходы по содержанию глав местной администрации (исполнительно - распорядительного органа местного образования)</t>
  </si>
  <si>
    <t>0102 999004110С</t>
  </si>
  <si>
    <t>0102 999004110С 121</t>
  </si>
  <si>
    <t xml:space="preserve">0102 999004110С 121 </t>
  </si>
  <si>
    <t>0102 999004110С 122</t>
  </si>
  <si>
    <t xml:space="preserve">0102 999004110С 122 </t>
  </si>
  <si>
    <t>0102 999004110С 129</t>
  </si>
  <si>
    <t xml:space="preserve">0104 999004120С </t>
  </si>
  <si>
    <t>0104 999004120С 121</t>
  </si>
  <si>
    <t xml:space="preserve">0104 999004120С 122 </t>
  </si>
  <si>
    <t>0104 999004120С 129</t>
  </si>
  <si>
    <t>0104 999004120С 244</t>
  </si>
  <si>
    <t>0104 999004121С</t>
  </si>
  <si>
    <t>0104 999004121С 121</t>
  </si>
  <si>
    <t>0104 999004121С 122</t>
  </si>
  <si>
    <t>0104 999004121С 129</t>
  </si>
  <si>
    <t>0113 9990010540</t>
  </si>
  <si>
    <t>0113 9990010540 244</t>
  </si>
  <si>
    <t>0113 994004008Б</t>
  </si>
  <si>
    <t>0113 994004008Б 244</t>
  </si>
  <si>
    <t>0203 9990051180</t>
  </si>
  <si>
    <t>0203 9990051180 121</t>
  </si>
  <si>
    <t>0203 9990051180 129</t>
  </si>
  <si>
    <t xml:space="preserve">0310 994004001Б </t>
  </si>
  <si>
    <t>0310 994004001Б 244</t>
  </si>
  <si>
    <t xml:space="preserve">0310 994004002Б </t>
  </si>
  <si>
    <t>0310 994004002Б 111</t>
  </si>
  <si>
    <t xml:space="preserve">0310 994004002Б 111 </t>
  </si>
  <si>
    <t>0310 994004002Б 119</t>
  </si>
  <si>
    <t>0310 994004002Б 244</t>
  </si>
  <si>
    <t xml:space="preserve">0409 994004005Б </t>
  </si>
  <si>
    <t>0409 994004005Б 244</t>
  </si>
  <si>
    <t>0409 994004026Б</t>
  </si>
  <si>
    <t>0409 994004026Б 244</t>
  </si>
  <si>
    <t>0501 994004028Б</t>
  </si>
  <si>
    <t>0501 994004028Б 244</t>
  </si>
  <si>
    <t>0503 9940010330</t>
  </si>
  <si>
    <t>0503 9940010330 244</t>
  </si>
  <si>
    <t>0503 9940010930</t>
  </si>
  <si>
    <t>0503 9940010930 244</t>
  </si>
  <si>
    <t>0503 994004004Б</t>
  </si>
  <si>
    <t>0503 994004004Б 244</t>
  </si>
  <si>
    <t xml:space="preserve">0503 994004007Б </t>
  </si>
  <si>
    <t>0503 994004007Б 244</t>
  </si>
  <si>
    <t>0503 994004007Б 852</t>
  </si>
  <si>
    <t>0503 99400S0330</t>
  </si>
  <si>
    <t>0503 99400S0330 244</t>
  </si>
  <si>
    <t>1001 994004801Э</t>
  </si>
  <si>
    <t>1001 994004801Э 312</t>
  </si>
  <si>
    <t>Прочие межбюджетные трансферты общего характера</t>
  </si>
  <si>
    <t>1403 9940048010 540</t>
  </si>
  <si>
    <t>Единый сельскохозяйственный налог</t>
  </si>
  <si>
    <t xml:space="preserve">1 05 03010 01 0000 110 </t>
  </si>
  <si>
    <t>Возврат остатков субсидий, субвенций и иных межбюджетных трансфертов, имеющих целевое назначение прошлых лет из бюджетов сельских поселений</t>
  </si>
  <si>
    <t>2 19 60000 10 0000 150</t>
  </si>
  <si>
    <t>Прочие неналоговые доходы бюджетов сельских поселений</t>
  </si>
  <si>
    <t>1 17 05051 00 0000 180</t>
  </si>
  <si>
    <t>НАЛОГ НА СОВОКУПНЫЙ ДОХОД</t>
  </si>
  <si>
    <t xml:space="preserve">000 1 05 00000 00 0000 00 </t>
  </si>
  <si>
    <t>000 1 05 03000 00 0000 00</t>
  </si>
  <si>
    <t>ПРОЧИЕ НЕНАЛОГОВЫЕ ДОХОДЫ</t>
  </si>
  <si>
    <t>690 1 17 00000 00 0000 000</t>
  </si>
  <si>
    <t>Прочие неналоговые доходы</t>
  </si>
  <si>
    <t>690 1 17 05000 00 0000 000</t>
  </si>
  <si>
    <t>690 1 17 05050 10 0000 000</t>
  </si>
  <si>
    <t>690 2 00 00000 00 0000 000</t>
  </si>
  <si>
    <t>690 2 02 00000 00 0000 000</t>
  </si>
  <si>
    <t>690 2 02 29999 10 9000 150</t>
  </si>
  <si>
    <t>690 2 02 35118 10 0000 150</t>
  </si>
  <si>
    <t>690 2 02 39999 10 2114 150</t>
  </si>
  <si>
    <t>690 2 02 4001 41 0000 150</t>
  </si>
  <si>
    <t>690 2 07 00000 00 0000 000</t>
  </si>
  <si>
    <t>690 2 07 05000 10 0000 150</t>
  </si>
  <si>
    <t>690 2 07 05301 00 0000 150</t>
  </si>
  <si>
    <t>ВОЗВРАТ ОСТАТКОВ СУБСИДИЙ, СУБВЕНЦИЙ И ИНЫХ МЕЖБЮДЖЕТНЫХ ТРАНСФЕРТОВ, ИМЕЮЩИХ ЦЕЛЕВОЕ НАЗНАЧЕНИЕ, ПРОШЛЫХ ЛЕТ</t>
  </si>
  <si>
    <t>690 2 19 0000 00 0000 000</t>
  </si>
  <si>
    <t>Возврат остатков субсидий, субвенция, и иных межбюджетных трансфертов, имеющих целевое назначение, прошлых лет из бюджетов сельских поселений</t>
  </si>
  <si>
    <t xml:space="preserve">690 2 19 0000 10 0000 000 </t>
  </si>
  <si>
    <t>690 2 19 60010 10 0000 000</t>
  </si>
  <si>
    <t>3</t>
  </si>
  <si>
    <t>Наименование показателя</t>
  </si>
  <si>
    <t>Источники внутреннего финансирования дефицитов бюджетов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</si>
  <si>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</si>
  <si>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</si>
  <si>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</si>
  <si>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</si>
  <si>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>Налоги, сборы, пошлины</t>
  </si>
  <si>
    <t>Пенсии, пособия, выплаченные работодателями, нанимателями бывшим работникам</t>
  </si>
  <si>
    <t>% исполнения      (гр. 4 /гр. 3 * 100 )</t>
  </si>
  <si>
    <t>% исполнения   (гр. 4 /гр. 3 * 100 )</t>
  </si>
  <si>
    <t>Приложение 1 к решению Дума Вышневолоцкого городского округа №   "Об утверждении отчета об исполнении бюджетамуниципального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областиза 2019 год"</t>
  </si>
  <si>
    <t>Приложение 2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 за 2019 год"</t>
  </si>
  <si>
    <t>Приложение 3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 за 2019 год"</t>
  </si>
  <si>
    <t>Приложение 4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 за 2019 год"</t>
  </si>
  <si>
    <t>Приложение 5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 за 2019 год"</t>
  </si>
  <si>
    <t>Приложение 6 к решению Дума Вышневолоцкого городского округа №   "Об утверждении отчета об исполнении бюджетамуниципального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 за 2019 год"</t>
  </si>
  <si>
    <t>99 9 00 4120С +C20:C24</t>
  </si>
  <si>
    <t>Распределение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 по разделам и подразделам, целевым статьям и видам расходов классификации расходов бюджетов за 2019 год</t>
  </si>
  <si>
    <t>Приложение 7 к решению Дума Вышневолоцкого городского округа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 за 2019 год"</t>
  </si>
  <si>
    <t>% исполнения       (гр. 4 /гр. 3 * 100 )</t>
  </si>
  <si>
    <t>Доходы бюджета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 за 2019 год по кодам классификации доходов бюджетов</t>
  </si>
  <si>
    <t>Распределение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 Вышневолоцкого района Тверской области по ведомственной структуре расходов бюджета поселения за 2019 год</t>
  </si>
  <si>
    <t>% исполнения     (гр. 7 /гр. 6 * 100 )</t>
  </si>
  <si>
    <t>% исполнения   (гр. 5 /гр. 4 * 100 )</t>
  </si>
  <si>
    <t>Распределение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 за 2019 год по разделам и подразделам функциональной классификации расходов бюджета</t>
  </si>
  <si>
    <t xml:space="preserve">                           Поступление доходов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 по группам, подгруппам, статьям, подстатьям и элементам доходов классификации доходов бюджтов Российской Федерации за 2019 год</t>
  </si>
  <si>
    <t xml:space="preserve">      Источники финансирования дефицита бюджета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 Вышневолоцкого района Тверской области за 2019 год</t>
  </si>
  <si>
    <t xml:space="preserve">             Источники финансирования дефицита бюджета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 за 2019 год по классификации источников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</si>
</sst>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0.0"/>
    <numFmt numFmtId="167" formatCode="#,##0.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6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9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4" fillId="0" borderId="5" xfId="9" applyNumberFormat="1" applyProtection="1">
      <alignment horizontal="right"/>
    </xf>
    <xf numFmtId="0" fontId="6" fillId="0" borderId="1" xfId="14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0" fontId="13" fillId="0" borderId="0" xfId="0" applyFont="1" applyProtection="1">
      <protection locked="0"/>
    </xf>
    <xf numFmtId="0" fontId="5" fillId="0" borderId="5" xfId="32" applyNumberFormat="1" applyFont="1" applyProtection="1"/>
    <xf numFmtId="0" fontId="14" fillId="0" borderId="0" xfId="0" applyFont="1" applyProtection="1">
      <protection locked="0"/>
    </xf>
    <xf numFmtId="0" fontId="2" fillId="0" borderId="1" xfId="2" applyNumberFormat="1" applyProtection="1">
      <alignment horizontal="center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4" fontId="15" fillId="0" borderId="37" xfId="62" applyNumberFormat="1" applyFont="1" applyBorder="1" applyProtection="1">
      <alignment horizontal="right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/>
    <xf numFmtId="4" fontId="0" fillId="0" borderId="0" xfId="0" applyNumberFormat="1"/>
    <xf numFmtId="0" fontId="21" fillId="0" borderId="38" xfId="0" applyFont="1" applyBorder="1" applyAlignment="1" applyProtection="1">
      <alignment horizontal="center" wrapText="1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18" fillId="0" borderId="13" xfId="40" applyNumberFormat="1" applyFont="1" applyBorder="1" applyProtection="1">
      <alignment horizontal="left" wrapText="1"/>
    </xf>
    <xf numFmtId="49" fontId="18" fillId="0" borderId="13" xfId="42" applyNumberFormat="1" applyFont="1" applyBorder="1" applyProtection="1">
      <alignment horizontal="center"/>
    </xf>
    <xf numFmtId="165" fontId="18" fillId="0" borderId="13" xfId="57" applyNumberFormat="1" applyFont="1" applyBorder="1" applyProtection="1">
      <alignment horizontal="right" shrinkToFit="1"/>
    </xf>
    <xf numFmtId="0" fontId="18" fillId="0" borderId="13" xfId="59" applyNumberFormat="1" applyFont="1" applyBorder="1" applyProtection="1">
      <alignment horizontal="left" wrapText="1"/>
    </xf>
    <xf numFmtId="49" fontId="18" fillId="0" borderId="13" xfId="61" applyNumberFormat="1" applyFont="1" applyBorder="1" applyProtection="1">
      <alignment horizontal="center" wrapText="1"/>
    </xf>
    <xf numFmtId="4" fontId="18" fillId="0" borderId="13" xfId="62" applyNumberFormat="1" applyFont="1" applyBorder="1" applyProtection="1">
      <alignment horizontal="right" wrapText="1"/>
    </xf>
    <xf numFmtId="0" fontId="19" fillId="0" borderId="20" xfId="33" applyNumberFormat="1" applyFont="1" applyBorder="1" applyProtection="1">
      <alignment horizontal="center" vertical="center"/>
    </xf>
    <xf numFmtId="0" fontId="19" fillId="0" borderId="20" xfId="50" applyNumberFormat="1" applyFont="1" applyBorder="1" applyProtection="1">
      <alignment horizontal="center" vertical="center" shrinkToFit="1"/>
    </xf>
    <xf numFmtId="49" fontId="19" fillId="0" borderId="20" xfId="51" applyNumberFormat="1" applyFont="1" applyBorder="1" applyProtection="1">
      <alignment horizontal="center" vertical="center" shrinkToFit="1"/>
    </xf>
    <xf numFmtId="0" fontId="18" fillId="0" borderId="13" xfId="36" applyNumberFormat="1" applyFont="1" applyBorder="1" applyProtection="1">
      <alignment horizontal="left" wrapText="1"/>
    </xf>
    <xf numFmtId="49" fontId="18" fillId="0" borderId="13" xfId="38" applyNumberFormat="1" applyFont="1" applyBorder="1" applyProtection="1">
      <alignment horizontal="center"/>
    </xf>
    <xf numFmtId="4" fontId="18" fillId="0" borderId="13" xfId="39" applyNumberFormat="1" applyFont="1" applyBorder="1" applyProtection="1">
      <alignment horizontal="right" shrinkToFit="1"/>
    </xf>
    <xf numFmtId="0" fontId="19" fillId="0" borderId="13" xfId="59" applyNumberFormat="1" applyFont="1" applyBorder="1" applyProtection="1">
      <alignment horizontal="left" wrapText="1"/>
    </xf>
    <xf numFmtId="49" fontId="19" fillId="0" borderId="13" xfId="61" applyNumberFormat="1" applyFont="1" applyBorder="1" applyProtection="1">
      <alignment horizontal="center" wrapText="1"/>
    </xf>
    <xf numFmtId="4" fontId="19" fillId="0" borderId="13" xfId="62" applyNumberFormat="1" applyFont="1" applyBorder="1" applyProtection="1">
      <alignment horizontal="right" wrapText="1"/>
    </xf>
    <xf numFmtId="0" fontId="18" fillId="0" borderId="13" xfId="65" applyNumberFormat="1" applyFont="1" applyBorder="1" applyProtection="1">
      <alignment horizontal="left" wrapText="1"/>
    </xf>
    <xf numFmtId="49" fontId="18" fillId="0" borderId="13" xfId="84" applyNumberFormat="1" applyFont="1" applyBorder="1" applyProtection="1">
      <alignment horizontal="center" vertical="center"/>
    </xf>
    <xf numFmtId="0" fontId="19" fillId="0" borderId="2" xfId="28" applyNumberFormat="1" applyFont="1" applyAlignment="1" applyProtection="1">
      <alignment horizontal="right"/>
    </xf>
    <xf numFmtId="49" fontId="21" fillId="0" borderId="13" xfId="0" applyNumberFormat="1" applyFont="1" applyBorder="1" applyAlignment="1" applyProtection="1">
      <alignment horizontal="left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8" fillId="0" borderId="1" xfId="2" applyNumberFormat="1" applyFont="1" applyAlignment="1" applyProtection="1">
      <alignment horizontal="center" wrapText="1"/>
    </xf>
    <xf numFmtId="0" fontId="18" fillId="0" borderId="2" xfId="28" applyNumberFormat="1" applyFont="1" applyProtection="1">
      <alignment horizontal="center"/>
    </xf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0" fontId="1" fillId="0" borderId="1" xfId="70" applyNumberFormat="1" applyBorder="1" applyProtection="1"/>
    <xf numFmtId="0" fontId="20" fillId="0" borderId="1" xfId="0" applyFont="1" applyBorder="1" applyProtection="1">
      <protection locked="0"/>
    </xf>
    <xf numFmtId="0" fontId="19" fillId="0" borderId="1" xfId="71" applyNumberFormat="1" applyFont="1" applyBorder="1" applyProtection="1"/>
    <xf numFmtId="0" fontId="19" fillId="0" borderId="1" xfId="72" applyNumberFormat="1" applyFont="1" applyBorder="1" applyProtection="1"/>
    <xf numFmtId="49" fontId="19" fillId="0" borderId="13" xfId="61" applyNumberFormat="1" applyFont="1" applyBorder="1" applyAlignment="1" applyProtection="1">
      <alignment horizontal="left" wrapText="1"/>
    </xf>
    <xf numFmtId="49" fontId="18" fillId="0" borderId="13" xfId="61" applyNumberFormat="1" applyFont="1" applyBorder="1" applyAlignment="1" applyProtection="1">
      <alignment horizontal="left" wrapText="1"/>
    </xf>
    <xf numFmtId="4" fontId="18" fillId="0" borderId="13" xfId="68" applyNumberFormat="1" applyFont="1" applyBorder="1" applyProtection="1">
      <alignment horizontal="right" shrinkToFit="1"/>
    </xf>
    <xf numFmtId="49" fontId="20" fillId="0" borderId="13" xfId="0" applyNumberFormat="1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49" fontId="21" fillId="0" borderId="13" xfId="0" applyNumberFormat="1" applyFont="1" applyBorder="1" applyAlignment="1" applyProtection="1">
      <alignment horizontal="center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0" fontId="19" fillId="0" borderId="20" xfId="33" applyNumberFormat="1" applyFont="1" applyBorder="1" applyAlignment="1" applyProtection="1">
      <alignment horizontal="center" vertical="center"/>
    </xf>
    <xf numFmtId="0" fontId="19" fillId="0" borderId="20" xfId="34" applyNumberFormat="1" applyFont="1" applyBorder="1" applyAlignment="1" applyProtection="1">
      <alignment horizontal="center" vertical="center"/>
    </xf>
    <xf numFmtId="49" fontId="19" fillId="0" borderId="20" xfId="35" applyNumberFormat="1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/>
      <protection locked="0"/>
    </xf>
    <xf numFmtId="0" fontId="19" fillId="0" borderId="1" xfId="1" applyNumberFormat="1" applyFont="1" applyProtection="1"/>
    <xf numFmtId="0" fontId="18" fillId="0" borderId="1" xfId="16" applyNumberFormat="1" applyFont="1" applyAlignment="1" applyProtection="1">
      <alignment horizontal="center" wrapText="1"/>
    </xf>
    <xf numFmtId="0" fontId="19" fillId="0" borderId="13" xfId="44" applyNumberFormat="1" applyFont="1" applyBorder="1" applyProtection="1">
      <alignment horizontal="left" wrapText="1" indent="2"/>
    </xf>
    <xf numFmtId="49" fontId="19" fillId="0" borderId="13" xfId="46" applyNumberFormat="1" applyFont="1" applyBorder="1" applyProtection="1">
      <alignment horizontal="center"/>
    </xf>
    <xf numFmtId="4" fontId="19" fillId="0" borderId="13" xfId="47" applyNumberFormat="1" applyFont="1" applyBorder="1" applyProtection="1">
      <alignment horizontal="right" shrinkToFit="1"/>
    </xf>
    <xf numFmtId="0" fontId="20" fillId="0" borderId="13" xfId="0" applyFont="1" applyBorder="1" applyAlignment="1">
      <alignment horizontal="center" wrapText="1"/>
    </xf>
    <xf numFmtId="0" fontId="19" fillId="0" borderId="13" xfId="44" applyNumberFormat="1" applyFont="1" applyBorder="1" applyAlignment="1" applyProtection="1">
      <alignment horizontal="center" wrapText="1"/>
    </xf>
    <xf numFmtId="0" fontId="20" fillId="4" borderId="13" xfId="0" applyFont="1" applyFill="1" applyBorder="1" applyAlignment="1">
      <alignment horizontal="center" vertical="top" wrapText="1"/>
    </xf>
    <xf numFmtId="4" fontId="18" fillId="0" borderId="13" xfId="40" applyNumberFormat="1" applyFont="1" applyBorder="1" applyAlignment="1" applyProtection="1">
      <alignment horizontal="center" wrapText="1"/>
    </xf>
    <xf numFmtId="0" fontId="19" fillId="0" borderId="1" xfId="14" applyNumberFormat="1" applyFont="1" applyProtection="1"/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Protection="1">
      <protection locked="0"/>
    </xf>
    <xf numFmtId="0" fontId="18" fillId="0" borderId="13" xfId="44" applyNumberFormat="1" applyFont="1" applyBorder="1" applyProtection="1">
      <alignment horizontal="left" wrapText="1" indent="2"/>
    </xf>
    <xf numFmtId="49" fontId="18" fillId="0" borderId="13" xfId="46" applyNumberFormat="1" applyFont="1" applyBorder="1" applyProtection="1">
      <alignment horizontal="center"/>
    </xf>
    <xf numFmtId="4" fontId="18" fillId="0" borderId="13" xfId="47" applyNumberFormat="1" applyFont="1" applyBorder="1" applyProtection="1">
      <alignment horizontal="right" shrinkToFit="1"/>
    </xf>
    <xf numFmtId="0" fontId="18" fillId="0" borderId="1" xfId="28" applyNumberFormat="1" applyFont="1" applyBorder="1" applyAlignment="1" applyProtection="1">
      <alignment horizontal="center" wrapText="1"/>
    </xf>
    <xf numFmtId="0" fontId="19" fillId="0" borderId="20" xfId="34" applyNumberFormat="1" applyFont="1" applyBorder="1" applyProtection="1">
      <alignment horizontal="center" vertical="center"/>
    </xf>
    <xf numFmtId="49" fontId="19" fillId="0" borderId="20" xfId="35" applyNumberFormat="1" applyFont="1" applyBorder="1" applyProtection="1">
      <alignment horizontal="center" vertical="center"/>
    </xf>
    <xf numFmtId="4" fontId="20" fillId="0" borderId="13" xfId="0" applyNumberFormat="1" applyFont="1" applyBorder="1"/>
    <xf numFmtId="0" fontId="20" fillId="0" borderId="13" xfId="0" applyFont="1" applyBorder="1" applyAlignment="1">
      <alignment wrapText="1"/>
    </xf>
    <xf numFmtId="0" fontId="21" fillId="0" borderId="13" xfId="44" applyNumberFormat="1" applyFont="1" applyBorder="1" applyProtection="1">
      <alignment horizontal="left" wrapText="1" indent="2"/>
    </xf>
    <xf numFmtId="49" fontId="21" fillId="0" borderId="13" xfId="46" applyNumberFormat="1" applyFont="1" applyBorder="1" applyProtection="1">
      <alignment horizontal="center"/>
    </xf>
    <xf numFmtId="4" fontId="21" fillId="0" borderId="13" xfId="0" applyNumberFormat="1" applyFont="1" applyBorder="1"/>
    <xf numFmtId="0" fontId="20" fillId="0" borderId="13" xfId="44" applyNumberFormat="1" applyFont="1" applyBorder="1" applyProtection="1">
      <alignment horizontal="left" wrapText="1" indent="2"/>
    </xf>
    <xf numFmtId="49" fontId="20" fillId="0" borderId="13" xfId="46" applyNumberFormat="1" applyFont="1" applyBorder="1" applyProtection="1">
      <alignment horizontal="center"/>
    </xf>
    <xf numFmtId="4" fontId="20" fillId="0" borderId="13" xfId="47" applyNumberFormat="1" applyFont="1" applyBorder="1" applyProtection="1">
      <alignment horizontal="right" shrinkToFit="1"/>
    </xf>
    <xf numFmtId="0" fontId="21" fillId="0" borderId="13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49" fontId="18" fillId="0" borderId="20" xfId="46" applyNumberFormat="1" applyFont="1" applyBorder="1" applyProtection="1">
      <alignment horizontal="center"/>
    </xf>
    <xf numFmtId="0" fontId="20" fillId="0" borderId="13" xfId="44" applyNumberFormat="1" applyFont="1" applyBorder="1" applyAlignment="1" applyProtection="1">
      <alignment horizontal="center" wrapText="1"/>
    </xf>
    <xf numFmtId="0" fontId="20" fillId="0" borderId="20" xfId="0" applyFont="1" applyBorder="1" applyAlignment="1">
      <alignment horizontal="center" wrapText="1"/>
    </xf>
    <xf numFmtId="49" fontId="19" fillId="0" borderId="20" xfId="46" applyNumberFormat="1" applyFont="1" applyBorder="1" applyProtection="1">
      <alignment horizontal="center"/>
    </xf>
    <xf numFmtId="4" fontId="19" fillId="0" borderId="20" xfId="47" applyNumberFormat="1" applyFont="1" applyBorder="1" applyProtection="1">
      <alignment horizontal="right" shrinkToFit="1"/>
    </xf>
    <xf numFmtId="2" fontId="21" fillId="0" borderId="38" xfId="0" applyNumberFormat="1" applyFont="1" applyBorder="1" applyAlignment="1" applyProtection="1">
      <alignment horizontal="center"/>
      <protection locked="0"/>
    </xf>
    <xf numFmtId="0" fontId="20" fillId="0" borderId="38" xfId="0" applyFont="1" applyBorder="1" applyAlignment="1" applyProtection="1">
      <alignment horizontal="center" wrapText="1"/>
      <protection locked="0"/>
    </xf>
    <xf numFmtId="0" fontId="20" fillId="0" borderId="38" xfId="0" applyFont="1" applyBorder="1" applyAlignment="1" applyProtection="1">
      <alignment horizontal="center"/>
      <protection locked="0"/>
    </xf>
    <xf numFmtId="2" fontId="20" fillId="0" borderId="38" xfId="0" applyNumberFormat="1" applyFont="1" applyBorder="1" applyAlignment="1" applyProtection="1">
      <alignment horizontal="center"/>
      <protection locked="0"/>
    </xf>
    <xf numFmtId="0" fontId="20" fillId="0" borderId="0" xfId="0" applyFont="1"/>
    <xf numFmtId="0" fontId="19" fillId="0" borderId="1" xfId="73" applyNumberFormat="1" applyFont="1" applyProtection="1">
      <alignment wrapText="1"/>
    </xf>
    <xf numFmtId="49" fontId="19" fillId="0" borderId="1" xfId="75" applyNumberFormat="1" applyFont="1" applyProtection="1">
      <alignment horizontal="center"/>
    </xf>
    <xf numFmtId="49" fontId="19" fillId="0" borderId="1" xfId="17" applyNumberFormat="1" applyFont="1" applyProtection="1"/>
    <xf numFmtId="0" fontId="18" fillId="0" borderId="1" xfId="2" applyNumberFormat="1" applyFont="1" applyAlignment="1" applyProtection="1">
      <alignment horizontal="center" vertical="center" wrapText="1"/>
    </xf>
    <xf numFmtId="0" fontId="18" fillId="0" borderId="1" xfId="2" applyFont="1" applyAlignment="1">
      <alignment horizontal="center" vertical="center" wrapText="1"/>
    </xf>
    <xf numFmtId="0" fontId="19" fillId="0" borderId="2" xfId="77" applyNumberFormat="1" applyFont="1" applyProtection="1">
      <alignment horizontal="left"/>
    </xf>
    <xf numFmtId="0" fontId="19" fillId="0" borderId="2" xfId="79" applyNumberFormat="1" applyFont="1" applyProtection="1">
      <alignment horizontal="center" shrinkToFit="1"/>
    </xf>
    <xf numFmtId="49" fontId="19" fillId="0" borderId="2" xfId="80" applyNumberFormat="1" applyFont="1" applyProtection="1">
      <alignment horizontal="center" vertical="center" shrinkToFit="1"/>
    </xf>
    <xf numFmtId="49" fontId="19" fillId="0" borderId="2" xfId="81" applyNumberFormat="1" applyFont="1" applyProtection="1">
      <alignment shrinkToFit="1"/>
    </xf>
    <xf numFmtId="0" fontId="18" fillId="0" borderId="13" xfId="65" applyNumberFormat="1" applyFont="1" applyBorder="1" applyAlignment="1" applyProtection="1">
      <alignment horizontal="center" wrapText="1"/>
    </xf>
    <xf numFmtId="4" fontId="18" fillId="0" borderId="13" xfId="91" applyNumberFormat="1" applyFont="1" applyBorder="1" applyProtection="1">
      <alignment horizontal="right" shrinkToFit="1"/>
    </xf>
    <xf numFmtId="0" fontId="19" fillId="2" borderId="13" xfId="96" applyNumberFormat="1" applyFont="1" applyBorder="1" applyProtection="1">
      <alignment wrapText="1"/>
    </xf>
    <xf numFmtId="0" fontId="19" fillId="0" borderId="13" xfId="65" applyNumberFormat="1" applyFont="1" applyBorder="1" applyAlignment="1" applyProtection="1">
      <alignment horizontal="center" wrapText="1"/>
    </xf>
    <xf numFmtId="49" fontId="19" fillId="0" borderId="13" xfId="87" applyNumberFormat="1" applyFont="1" applyBorder="1" applyProtection="1">
      <alignment horizontal="center" vertical="center"/>
    </xf>
    <xf numFmtId="4" fontId="19" fillId="0" borderId="13" xfId="91" applyNumberFormat="1" applyFont="1" applyBorder="1" applyProtection="1">
      <alignment horizontal="right" shrinkToFit="1"/>
    </xf>
    <xf numFmtId="0" fontId="19" fillId="0" borderId="13" xfId="94" applyNumberFormat="1" applyFont="1" applyBorder="1" applyProtection="1">
      <alignment wrapText="1"/>
    </xf>
    <xf numFmtId="49" fontId="19" fillId="0" borderId="13" xfId="99" applyNumberFormat="1" applyFont="1" applyBorder="1" applyProtection="1">
      <alignment horizontal="center" vertical="center" shrinkToFit="1"/>
    </xf>
    <xf numFmtId="0" fontId="19" fillId="0" borderId="1" xfId="100" applyNumberFormat="1" applyFont="1" applyBorder="1" applyProtection="1">
      <alignment horizontal="left"/>
    </xf>
    <xf numFmtId="0" fontId="19" fillId="0" borderId="1" xfId="102" applyNumberFormat="1" applyFont="1" applyBorder="1" applyProtection="1">
      <alignment horizontal="left"/>
    </xf>
    <xf numFmtId="0" fontId="19" fillId="0" borderId="1" xfId="103" applyNumberFormat="1" applyFont="1" applyBorder="1" applyProtection="1"/>
    <xf numFmtId="4" fontId="19" fillId="0" borderId="11" xfId="91" applyNumberFormat="1" applyFont="1" applyBorder="1" applyProtection="1">
      <alignment horizontal="right" shrinkToFit="1"/>
    </xf>
    <xf numFmtId="0" fontId="19" fillId="0" borderId="1" xfId="106" applyNumberFormat="1" applyFont="1" applyProtection="1">
      <alignment horizontal="left"/>
    </xf>
    <xf numFmtId="0" fontId="19" fillId="0" borderId="1" xfId="108" applyNumberFormat="1" applyFont="1" applyProtection="1">
      <alignment horizontal="left"/>
    </xf>
    <xf numFmtId="0" fontId="19" fillId="0" borderId="1" xfId="109" applyNumberFormat="1" applyFont="1" applyProtection="1"/>
    <xf numFmtId="49" fontId="19" fillId="0" borderId="1" xfId="110" applyNumberFormat="1" applyFont="1" applyProtection="1"/>
    <xf numFmtId="0" fontId="19" fillId="0" borderId="13" xfId="90" applyNumberFormat="1" applyFont="1" applyBorder="1" applyProtection="1">
      <alignment horizontal="left" wrapText="1"/>
    </xf>
    <xf numFmtId="49" fontId="19" fillId="0" borderId="1" xfId="104" applyNumberFormat="1" applyFont="1" applyBorder="1" applyProtection="1"/>
    <xf numFmtId="166" fontId="19" fillId="0" borderId="20" xfId="51" applyNumberFormat="1" applyFont="1" applyBorder="1" applyProtection="1">
      <alignment horizontal="center" vertical="center" shrinkToFit="1"/>
    </xf>
    <xf numFmtId="166" fontId="18" fillId="0" borderId="13" xfId="54" applyNumberFormat="1" applyFont="1" applyBorder="1" applyProtection="1">
      <alignment horizontal="right" shrinkToFit="1"/>
    </xf>
    <xf numFmtId="166" fontId="19" fillId="0" borderId="13" xfId="54" applyNumberFormat="1" applyFont="1" applyBorder="1" applyProtection="1">
      <alignment horizontal="right" shrinkToFit="1"/>
    </xf>
    <xf numFmtId="166" fontId="18" fillId="0" borderId="13" xfId="62" applyNumberFormat="1" applyFont="1" applyBorder="1" applyProtection="1">
      <alignment horizontal="right" wrapText="1"/>
    </xf>
    <xf numFmtId="166" fontId="19" fillId="0" borderId="13" xfId="63" applyNumberFormat="1" applyFont="1" applyBorder="1" applyProtection="1">
      <alignment horizontal="right" wrapText="1"/>
    </xf>
    <xf numFmtId="166" fontId="18" fillId="0" borderId="13" xfId="63" applyNumberFormat="1" applyFont="1" applyBorder="1" applyProtection="1">
      <alignment horizontal="right" wrapText="1"/>
    </xf>
    <xf numFmtId="166" fontId="18" fillId="0" borderId="1" xfId="2" applyNumberFormat="1" applyFont="1" applyAlignment="1">
      <alignment horizontal="center" vertical="center" wrapText="1"/>
    </xf>
    <xf numFmtId="166" fontId="19" fillId="0" borderId="2" xfId="82" applyNumberFormat="1" applyFont="1" applyProtection="1">
      <alignment horizontal="right"/>
    </xf>
    <xf numFmtId="166" fontId="19" fillId="0" borderId="1" xfId="105" applyNumberFormat="1" applyFont="1" applyBorder="1" applyProtection="1"/>
    <xf numFmtId="166" fontId="19" fillId="0" borderId="1" xfId="111" applyNumberFormat="1" applyFont="1" applyProtection="1"/>
    <xf numFmtId="166" fontId="20" fillId="0" borderId="0" xfId="0" applyNumberFormat="1" applyFont="1"/>
    <xf numFmtId="167" fontId="19" fillId="0" borderId="3" xfId="28" applyNumberFormat="1" applyFont="1" applyBorder="1" applyAlignment="1" applyProtection="1">
      <alignment horizontal="right" wrapText="1"/>
    </xf>
    <xf numFmtId="167" fontId="19" fillId="0" borderId="20" xfId="35" applyNumberFormat="1" applyFont="1" applyBorder="1" applyProtection="1">
      <alignment horizontal="center" vertical="center"/>
    </xf>
    <xf numFmtId="167" fontId="18" fillId="0" borderId="13" xfId="39" applyNumberFormat="1" applyFont="1" applyBorder="1" applyProtection="1">
      <alignment horizontal="right" shrinkToFit="1"/>
    </xf>
    <xf numFmtId="167" fontId="19" fillId="0" borderId="13" xfId="39" applyNumberFormat="1" applyFont="1" applyBorder="1" applyProtection="1">
      <alignment horizontal="right" shrinkToFit="1"/>
    </xf>
    <xf numFmtId="167" fontId="18" fillId="0" borderId="20" xfId="39" applyNumberFormat="1" applyFont="1" applyBorder="1" applyProtection="1">
      <alignment horizontal="right" shrinkToFit="1"/>
    </xf>
    <xf numFmtId="167" fontId="19" fillId="0" borderId="20" xfId="39" applyNumberFormat="1" applyFont="1" applyBorder="1" applyProtection="1">
      <alignment horizontal="right" shrinkToFit="1"/>
    </xf>
    <xf numFmtId="167" fontId="20" fillId="0" borderId="13" xfId="39" applyNumberFormat="1" applyFont="1" applyBorder="1" applyProtection="1">
      <alignment horizontal="right" shrinkToFit="1"/>
    </xf>
    <xf numFmtId="167" fontId="21" fillId="0" borderId="38" xfId="0" applyNumberFormat="1" applyFont="1" applyBorder="1" applyAlignment="1" applyProtection="1">
      <alignment horizontal="center"/>
      <protection locked="0"/>
    </xf>
    <xf numFmtId="167" fontId="20" fillId="0" borderId="38" xfId="0" applyNumberFormat="1" applyFont="1" applyBorder="1" applyAlignment="1" applyProtection="1">
      <alignment horizontal="center"/>
      <protection locked="0"/>
    </xf>
    <xf numFmtId="167" fontId="20" fillId="0" borderId="0" xfId="0" applyNumberFormat="1" applyFont="1" applyProtection="1">
      <protection locked="0"/>
    </xf>
    <xf numFmtId="166" fontId="18" fillId="0" borderId="1" xfId="2" applyNumberFormat="1" applyFont="1" applyAlignment="1" applyProtection="1">
      <alignment horizontal="center" wrapText="1"/>
    </xf>
    <xf numFmtId="166" fontId="19" fillId="0" borderId="2" xfId="28" applyNumberFormat="1" applyFont="1" applyAlignment="1" applyProtection="1">
      <alignment horizontal="right"/>
    </xf>
    <xf numFmtId="166" fontId="19" fillId="0" borderId="1" xfId="72" applyNumberFormat="1" applyFont="1" applyBorder="1" applyProtection="1"/>
    <xf numFmtId="166" fontId="20" fillId="0" borderId="0" xfId="0" applyNumberFormat="1" applyFont="1" applyProtection="1">
      <protection locked="0"/>
    </xf>
    <xf numFmtId="167" fontId="18" fillId="0" borderId="13" xfId="54" applyNumberFormat="1" applyFont="1" applyBorder="1" applyProtection="1">
      <alignment horizontal="right" shrinkToFit="1"/>
    </xf>
    <xf numFmtId="167" fontId="19" fillId="0" borderId="13" xfId="54" applyNumberFormat="1" applyFont="1" applyBorder="1" applyProtection="1">
      <alignment horizontal="right" shrinkToFit="1"/>
    </xf>
    <xf numFmtId="167" fontId="19" fillId="0" borderId="13" xfId="63" applyNumberFormat="1" applyFont="1" applyBorder="1" applyProtection="1">
      <alignment horizontal="right" wrapText="1"/>
    </xf>
    <xf numFmtId="167" fontId="18" fillId="0" borderId="13" xfId="63" applyNumberFormat="1" applyFont="1" applyBorder="1" applyProtection="1">
      <alignment horizontal="right" wrapText="1"/>
    </xf>
    <xf numFmtId="167" fontId="19" fillId="0" borderId="13" xfId="62" applyNumberFormat="1" applyFont="1" applyBorder="1" applyProtection="1">
      <alignment horizontal="right" wrapText="1"/>
    </xf>
    <xf numFmtId="167" fontId="18" fillId="0" borderId="13" xfId="62" applyNumberFormat="1" applyFont="1" applyBorder="1" applyProtection="1">
      <alignment horizontal="right" wrapText="1"/>
    </xf>
    <xf numFmtId="0" fontId="22" fillId="0" borderId="1" xfId="0" applyFont="1" applyBorder="1" applyAlignment="1">
      <alignment horizontal="center" wrapText="1"/>
    </xf>
    <xf numFmtId="0" fontId="17" fillId="0" borderId="1" xfId="2" applyNumberFormat="1" applyFont="1" applyAlignment="1" applyProtection="1">
      <alignment horizont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19" fillId="0" borderId="13" xfId="29" applyNumberFormat="1" applyFont="1" applyBorder="1" applyAlignment="1" applyProtection="1">
      <alignment horizontal="center" vertical="center" wrapText="1"/>
    </xf>
    <xf numFmtId="0" fontId="19" fillId="0" borderId="13" xfId="29" applyFont="1" applyBorder="1" applyAlignment="1">
      <alignment horizontal="center" vertical="center" wrapText="1"/>
    </xf>
    <xf numFmtId="49" fontId="19" fillId="0" borderId="13" xfId="30" applyNumberFormat="1" applyFont="1" applyBorder="1" applyAlignment="1" applyProtection="1">
      <alignment horizontal="center" vertical="center" wrapText="1"/>
    </xf>
    <xf numFmtId="49" fontId="19" fillId="0" borderId="13" xfId="30" applyFont="1" applyBorder="1" applyAlignment="1">
      <alignment horizontal="center" vertical="center" wrapText="1"/>
    </xf>
    <xf numFmtId="0" fontId="21" fillId="0" borderId="13" xfId="0" applyFont="1" applyBorder="1" applyAlignment="1" applyProtection="1">
      <alignment horizontal="center"/>
      <protection locked="0"/>
    </xf>
    <xf numFmtId="0" fontId="18" fillId="0" borderId="13" xfId="33" applyNumberFormat="1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  <protection locked="0"/>
    </xf>
    <xf numFmtId="166" fontId="19" fillId="0" borderId="13" xfId="29" applyNumberFormat="1" applyFont="1" applyProtection="1">
      <alignment horizontal="center" vertical="top" wrapText="1"/>
    </xf>
    <xf numFmtId="166" fontId="19" fillId="0" borderId="13" xfId="29" applyNumberFormat="1" applyFont="1">
      <alignment horizontal="center" vertical="top" wrapText="1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>
      <alignment horizontal="center" vertical="top" wrapText="1"/>
    </xf>
    <xf numFmtId="49" fontId="19" fillId="0" borderId="13" xfId="30" applyNumberFormat="1" applyFont="1" applyProtection="1">
      <alignment horizontal="center" vertical="top" wrapText="1"/>
    </xf>
    <xf numFmtId="49" fontId="19" fillId="0" borderId="13" xfId="30" applyFont="1">
      <alignment horizontal="center" vertical="top" wrapText="1"/>
    </xf>
    <xf numFmtId="0" fontId="18" fillId="0" borderId="13" xfId="40" applyNumberFormat="1" applyFont="1" applyBorder="1" applyAlignment="1" applyProtection="1">
      <alignment horizontal="center" wrapText="1"/>
    </xf>
    <xf numFmtId="0" fontId="21" fillId="0" borderId="35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36" xfId="0" applyFont="1" applyBorder="1" applyAlignment="1" applyProtection="1">
      <alignment horizontal="center"/>
      <protection locked="0"/>
    </xf>
    <xf numFmtId="0" fontId="19" fillId="0" borderId="20" xfId="29" applyNumberFormat="1" applyFont="1" applyBorder="1" applyAlignment="1" applyProtection="1">
      <alignment horizontal="center" vertical="center" wrapText="1"/>
    </xf>
    <xf numFmtId="0" fontId="19" fillId="0" borderId="34" xfId="29" applyNumberFormat="1" applyFont="1" applyBorder="1" applyAlignment="1" applyProtection="1">
      <alignment horizontal="center" vertical="center" wrapText="1"/>
    </xf>
    <xf numFmtId="0" fontId="19" fillId="0" borderId="23" xfId="29" applyNumberFormat="1" applyFont="1" applyBorder="1" applyAlignment="1" applyProtection="1">
      <alignment horizontal="center" vertical="center" wrapText="1"/>
    </xf>
    <xf numFmtId="49" fontId="19" fillId="0" borderId="20" xfId="30" applyNumberFormat="1" applyFont="1" applyBorder="1" applyAlignment="1" applyProtection="1">
      <alignment horizontal="center" vertical="center" wrapText="1"/>
    </xf>
    <xf numFmtId="49" fontId="19" fillId="0" borderId="34" xfId="30" applyNumberFormat="1" applyFont="1" applyBorder="1" applyAlignment="1" applyProtection="1">
      <alignment horizontal="center" vertical="center" wrapText="1"/>
    </xf>
    <xf numFmtId="49" fontId="19" fillId="0" borderId="23" xfId="30" applyNumberFormat="1" applyFont="1" applyBorder="1" applyAlignment="1" applyProtection="1">
      <alignment horizontal="center" vertical="center" wrapText="1"/>
    </xf>
    <xf numFmtId="0" fontId="19" fillId="0" borderId="2" xfId="28" applyNumberFormat="1" applyFont="1" applyAlignment="1" applyProtection="1">
      <alignment horizontal="right"/>
    </xf>
    <xf numFmtId="0" fontId="19" fillId="0" borderId="2" xfId="28" applyFont="1" applyAlignment="1">
      <alignment horizontal="right"/>
    </xf>
    <xf numFmtId="0" fontId="17" fillId="0" borderId="1" xfId="16" applyNumberFormat="1" applyFont="1" applyAlignment="1" applyProtection="1">
      <alignment horizontal="center" wrapText="1"/>
    </xf>
    <xf numFmtId="0" fontId="17" fillId="0" borderId="1" xfId="28" applyNumberFormat="1" applyFont="1" applyBorder="1" applyAlignment="1" applyProtection="1">
      <alignment horizontal="center" wrapText="1"/>
    </xf>
    <xf numFmtId="0" fontId="17" fillId="0" borderId="3" xfId="28" applyNumberFormat="1" applyFont="1" applyBorder="1" applyAlignment="1" applyProtection="1">
      <alignment horizontal="center" wrapText="1"/>
    </xf>
    <xf numFmtId="167" fontId="19" fillId="0" borderId="13" xfId="29" applyNumberFormat="1" applyFont="1" applyProtection="1">
      <alignment horizontal="center" vertical="top" wrapText="1"/>
    </xf>
    <xf numFmtId="167" fontId="19" fillId="0" borderId="13" xfId="29" applyNumberFormat="1" applyFont="1">
      <alignment horizontal="center" vertical="top" wrapText="1"/>
    </xf>
    <xf numFmtId="0" fontId="17" fillId="0" borderId="1" xfId="2" applyNumberFormat="1" applyFont="1" applyAlignment="1" applyProtection="1">
      <alignment horizontal="center" vertical="center" wrapText="1"/>
    </xf>
    <xf numFmtId="0" fontId="17" fillId="0" borderId="1" xfId="2" applyFont="1" applyAlignment="1">
      <alignment horizontal="center" vertical="center" wrapText="1"/>
    </xf>
    <xf numFmtId="0" fontId="19" fillId="0" borderId="20" xfId="29" applyNumberFormat="1" applyFont="1" applyBorder="1" applyAlignment="1" applyProtection="1">
      <alignment horizontal="center" vertical="top" wrapText="1"/>
    </xf>
    <xf numFmtId="0" fontId="19" fillId="0" borderId="34" xfId="29" applyNumberFormat="1" applyFont="1" applyBorder="1" applyAlignment="1" applyProtection="1">
      <alignment horizontal="center" vertical="top" wrapText="1"/>
    </xf>
    <xf numFmtId="0" fontId="19" fillId="0" borderId="23" xfId="29" applyNumberFormat="1" applyFont="1" applyBorder="1" applyAlignment="1" applyProtection="1">
      <alignment horizontal="center" vertical="top" wrapText="1"/>
    </xf>
    <xf numFmtId="4" fontId="19" fillId="0" borderId="13" xfId="39" applyNumberFormat="1" applyFont="1" applyBorder="1" applyProtection="1">
      <alignment horizontal="right" shrinkToFi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zoomScaleNormal="100" zoomScaleSheetLayoutView="100" workbookViewId="0">
      <selection activeCell="H17" sqref="H17"/>
    </sheetView>
  </sheetViews>
  <sheetFormatPr defaultColWidth="9.109375" defaultRowHeight="14.4" x14ac:dyDescent="0.3"/>
  <cols>
    <col min="1" max="1" width="17.5546875" style="41" customWidth="1"/>
    <col min="2" max="2" width="50.6640625" style="41" customWidth="1"/>
    <col min="3" max="3" width="14.33203125" style="41" customWidth="1"/>
    <col min="4" max="4" width="13.6640625" style="41" customWidth="1"/>
    <col min="5" max="5" width="13.88671875" style="41" customWidth="1"/>
    <col min="6" max="16384" width="9.109375" style="1"/>
  </cols>
  <sheetData>
    <row r="1" spans="1:6" ht="49.2" customHeight="1" x14ac:dyDescent="0.3">
      <c r="D1" s="157" t="s">
        <v>341</v>
      </c>
      <c r="E1" s="157"/>
    </row>
    <row r="2" spans="1:6" ht="58.8" customHeight="1" x14ac:dyDescent="0.3">
      <c r="A2" s="158" t="s">
        <v>340</v>
      </c>
      <c r="B2" s="158"/>
      <c r="C2" s="158"/>
      <c r="D2" s="158"/>
      <c r="E2" s="158"/>
      <c r="F2" s="12"/>
    </row>
    <row r="3" spans="1:6" ht="18.600000000000001" customHeight="1" x14ac:dyDescent="0.3">
      <c r="A3" s="42"/>
      <c r="B3" s="42"/>
      <c r="C3" s="42"/>
      <c r="D3" s="42"/>
      <c r="E3" s="42"/>
      <c r="F3" s="12"/>
    </row>
    <row r="4" spans="1:6" ht="14.1" customHeight="1" x14ac:dyDescent="0.3">
      <c r="B4" s="43"/>
      <c r="C4" s="43"/>
      <c r="D4" s="43"/>
      <c r="E4" s="38" t="s">
        <v>173</v>
      </c>
      <c r="F4" s="12"/>
    </row>
    <row r="5" spans="1:6" ht="12" customHeight="1" x14ac:dyDescent="0.3">
      <c r="A5" s="159" t="s">
        <v>225</v>
      </c>
      <c r="B5" s="160" t="s">
        <v>0</v>
      </c>
      <c r="C5" s="162" t="s">
        <v>2</v>
      </c>
      <c r="D5" s="162" t="s">
        <v>3</v>
      </c>
      <c r="E5" s="160" t="s">
        <v>332</v>
      </c>
      <c r="F5" s="44"/>
    </row>
    <row r="6" spans="1:6" ht="12" customHeight="1" x14ac:dyDescent="0.3">
      <c r="A6" s="159"/>
      <c r="B6" s="161"/>
      <c r="C6" s="163"/>
      <c r="D6" s="163"/>
      <c r="E6" s="161"/>
      <c r="F6" s="44"/>
    </row>
    <row r="7" spans="1:6" ht="11.1" customHeight="1" x14ac:dyDescent="0.3">
      <c r="A7" s="159"/>
      <c r="B7" s="161"/>
      <c r="C7" s="163"/>
      <c r="D7" s="163"/>
      <c r="E7" s="161"/>
      <c r="F7" s="44"/>
    </row>
    <row r="8" spans="1:6" ht="12" customHeight="1" x14ac:dyDescent="0.3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5"/>
    </row>
    <row r="9" spans="1:6" ht="16.5" customHeight="1" x14ac:dyDescent="0.3">
      <c r="A9" s="39" t="s">
        <v>108</v>
      </c>
      <c r="B9" s="30" t="s">
        <v>107</v>
      </c>
      <c r="C9" s="32">
        <f>C10+C18+C42</f>
        <v>2273711.58</v>
      </c>
      <c r="D9" s="32">
        <f>D10+D18+D42</f>
        <v>2013695.11</v>
      </c>
      <c r="E9" s="151">
        <f>D9/C9*100</f>
        <v>88.564228097919084</v>
      </c>
      <c r="F9" s="13"/>
    </row>
    <row r="10" spans="1:6" ht="25.95" customHeight="1" x14ac:dyDescent="0.3">
      <c r="A10" s="39" t="s">
        <v>109</v>
      </c>
      <c r="B10" s="30" t="s">
        <v>206</v>
      </c>
      <c r="C10" s="32">
        <f>C12+C14+C16</f>
        <v>654972</v>
      </c>
      <c r="D10" s="32">
        <f>D12+D14+D16</f>
        <v>619517.59000000008</v>
      </c>
      <c r="E10" s="151">
        <f>D10/C10*100</f>
        <v>94.586881576617031</v>
      </c>
      <c r="F10" s="13"/>
    </row>
    <row r="11" spans="1:6" ht="19.2" customHeight="1" x14ac:dyDescent="0.3">
      <c r="A11" s="50" t="s">
        <v>244</v>
      </c>
      <c r="B11" s="33" t="s">
        <v>34</v>
      </c>
      <c r="C11" s="35">
        <f>C12+C14+C16</f>
        <v>654972</v>
      </c>
      <c r="D11" s="35">
        <f>D12+D14+D16</f>
        <v>619517.59000000008</v>
      </c>
      <c r="E11" s="152">
        <f t="shared" ref="E11:E36" si="0">D11/C11*100</f>
        <v>94.586881576617031</v>
      </c>
      <c r="F11" s="14"/>
    </row>
    <row r="12" spans="1:6" x14ac:dyDescent="0.3">
      <c r="A12" s="50" t="s">
        <v>245</v>
      </c>
      <c r="B12" s="33" t="s">
        <v>35</v>
      </c>
      <c r="C12" s="35">
        <v>472217</v>
      </c>
      <c r="D12" s="35">
        <v>444986.96</v>
      </c>
      <c r="E12" s="152">
        <f t="shared" si="0"/>
        <v>94.233574818356828</v>
      </c>
      <c r="F12" s="14"/>
    </row>
    <row r="13" spans="1:6" x14ac:dyDescent="0.3">
      <c r="A13" s="50" t="s">
        <v>246</v>
      </c>
      <c r="B13" s="33" t="s">
        <v>155</v>
      </c>
      <c r="C13" s="35">
        <v>472217</v>
      </c>
      <c r="D13" s="35">
        <v>444986.96</v>
      </c>
      <c r="E13" s="152">
        <f t="shared" si="0"/>
        <v>94.233574818356828</v>
      </c>
      <c r="F13" s="14"/>
    </row>
    <row r="14" spans="1:6" ht="24.6" x14ac:dyDescent="0.3">
      <c r="A14" s="50" t="s">
        <v>247</v>
      </c>
      <c r="B14" s="33" t="s">
        <v>36</v>
      </c>
      <c r="C14" s="35">
        <v>30833</v>
      </c>
      <c r="D14" s="35">
        <v>30833</v>
      </c>
      <c r="E14" s="152">
        <f t="shared" si="0"/>
        <v>100</v>
      </c>
      <c r="F14" s="14"/>
    </row>
    <row r="15" spans="1:6" x14ac:dyDescent="0.3">
      <c r="A15" s="50" t="s">
        <v>248</v>
      </c>
      <c r="B15" s="33" t="s">
        <v>210</v>
      </c>
      <c r="C15" s="35">
        <v>30833</v>
      </c>
      <c r="D15" s="35">
        <v>30833</v>
      </c>
      <c r="E15" s="152">
        <f t="shared" si="0"/>
        <v>100</v>
      </c>
      <c r="F15" s="14"/>
    </row>
    <row r="16" spans="1:6" ht="36.6" x14ac:dyDescent="0.3">
      <c r="A16" s="50" t="s">
        <v>249</v>
      </c>
      <c r="B16" s="33" t="s">
        <v>37</v>
      </c>
      <c r="C16" s="35">
        <v>151922</v>
      </c>
      <c r="D16" s="35">
        <v>143697.63</v>
      </c>
      <c r="E16" s="152">
        <f t="shared" si="0"/>
        <v>94.586452258395752</v>
      </c>
      <c r="F16" s="14"/>
    </row>
    <row r="17" spans="1:6" x14ac:dyDescent="0.3">
      <c r="A17" s="50" t="s">
        <v>249</v>
      </c>
      <c r="B17" s="33" t="s">
        <v>156</v>
      </c>
      <c r="C17" s="35">
        <v>151922</v>
      </c>
      <c r="D17" s="35">
        <v>143697.63</v>
      </c>
      <c r="E17" s="152">
        <f t="shared" si="0"/>
        <v>94.586452258395752</v>
      </c>
      <c r="F17" s="14"/>
    </row>
    <row r="18" spans="1:6" ht="37.200000000000003" customHeight="1" x14ac:dyDescent="0.3">
      <c r="A18" s="51" t="s">
        <v>110</v>
      </c>
      <c r="B18" s="24" t="s">
        <v>208</v>
      </c>
      <c r="C18" s="26">
        <f>C19+C26+C35</f>
        <v>1548939.58</v>
      </c>
      <c r="D18" s="26">
        <f>D19+D26+D35</f>
        <v>1324527.52</v>
      </c>
      <c r="E18" s="151">
        <f>D18/C18*100</f>
        <v>85.511890657478062</v>
      </c>
      <c r="F18" s="14"/>
    </row>
    <row r="19" spans="1:6" ht="37.950000000000003" customHeight="1" x14ac:dyDescent="0.3">
      <c r="A19" s="50" t="s">
        <v>250</v>
      </c>
      <c r="B19" s="33" t="s">
        <v>38</v>
      </c>
      <c r="C19" s="35">
        <f>C20+C22+C24</f>
        <v>717921</v>
      </c>
      <c r="D19" s="35">
        <f>D20+D22+D24</f>
        <v>683592.4</v>
      </c>
      <c r="E19" s="152">
        <f t="shared" ref="E19" si="1">D19/C19*100</f>
        <v>95.218331822024993</v>
      </c>
      <c r="F19" s="14"/>
    </row>
    <row r="20" spans="1:6" x14ac:dyDescent="0.3">
      <c r="A20" s="50" t="s">
        <v>251</v>
      </c>
      <c r="B20" s="33" t="s">
        <v>35</v>
      </c>
      <c r="C20" s="35">
        <v>544327</v>
      </c>
      <c r="D20" s="35">
        <v>509998.4</v>
      </c>
      <c r="E20" s="152">
        <f t="shared" si="0"/>
        <v>93.693386512151704</v>
      </c>
      <c r="F20" s="14"/>
    </row>
    <row r="21" spans="1:6" x14ac:dyDescent="0.3">
      <c r="A21" s="50" t="s">
        <v>251</v>
      </c>
      <c r="B21" s="33" t="s">
        <v>155</v>
      </c>
      <c r="C21" s="35">
        <v>544327</v>
      </c>
      <c r="D21" s="35">
        <v>509998.4</v>
      </c>
      <c r="E21" s="152">
        <f t="shared" si="0"/>
        <v>93.693386512151704</v>
      </c>
      <c r="F21" s="14"/>
    </row>
    <row r="22" spans="1:6" ht="24.6" x14ac:dyDescent="0.3">
      <c r="A22" s="50" t="s">
        <v>252</v>
      </c>
      <c r="B22" s="33" t="s">
        <v>36</v>
      </c>
      <c r="C22" s="35">
        <v>17346</v>
      </c>
      <c r="D22" s="35">
        <v>17346</v>
      </c>
      <c r="E22" s="152">
        <f t="shared" si="0"/>
        <v>100</v>
      </c>
      <c r="F22" s="14"/>
    </row>
    <row r="23" spans="1:6" x14ac:dyDescent="0.3">
      <c r="A23" s="50" t="s">
        <v>252</v>
      </c>
      <c r="B23" s="33" t="s">
        <v>210</v>
      </c>
      <c r="C23" s="35">
        <v>17346</v>
      </c>
      <c r="D23" s="35">
        <v>17346</v>
      </c>
      <c r="E23" s="152">
        <f t="shared" si="0"/>
        <v>100</v>
      </c>
      <c r="F23" s="14"/>
    </row>
    <row r="24" spans="1:6" ht="36.6" x14ac:dyDescent="0.3">
      <c r="A24" s="50" t="s">
        <v>253</v>
      </c>
      <c r="B24" s="33" t="s">
        <v>37</v>
      </c>
      <c r="C24" s="35">
        <v>156248</v>
      </c>
      <c r="D24" s="35">
        <v>156248</v>
      </c>
      <c r="E24" s="152">
        <f t="shared" si="0"/>
        <v>100</v>
      </c>
      <c r="F24" s="14"/>
    </row>
    <row r="25" spans="1:6" x14ac:dyDescent="0.3">
      <c r="A25" s="50" t="s">
        <v>253</v>
      </c>
      <c r="B25" s="33" t="s">
        <v>156</v>
      </c>
      <c r="C25" s="35">
        <v>156248</v>
      </c>
      <c r="D25" s="35">
        <v>156248</v>
      </c>
      <c r="E25" s="152">
        <f t="shared" si="0"/>
        <v>100</v>
      </c>
      <c r="F25" s="14"/>
    </row>
    <row r="26" spans="1:6" ht="24.6" x14ac:dyDescent="0.3">
      <c r="A26" s="50" t="s">
        <v>254</v>
      </c>
      <c r="B26" s="33" t="s">
        <v>213</v>
      </c>
      <c r="C26" s="35">
        <f>SUM(C27:C34)</f>
        <v>610229.56000000006</v>
      </c>
      <c r="D26" s="35">
        <f>SUM(D27:D34)</f>
        <v>420146.1</v>
      </c>
      <c r="E26" s="152">
        <f t="shared" si="0"/>
        <v>68.85049947432897</v>
      </c>
      <c r="F26" s="14"/>
    </row>
    <row r="27" spans="1:6" x14ac:dyDescent="0.3">
      <c r="A27" s="50" t="s">
        <v>254</v>
      </c>
      <c r="B27" s="33" t="s">
        <v>157</v>
      </c>
      <c r="C27" s="35">
        <v>32009.67</v>
      </c>
      <c r="D27" s="35">
        <v>27709.97</v>
      </c>
      <c r="E27" s="152">
        <f t="shared" si="0"/>
        <v>86.567496634610734</v>
      </c>
      <c r="F27" s="14"/>
    </row>
    <row r="28" spans="1:6" x14ac:dyDescent="0.3">
      <c r="A28" s="50" t="s">
        <v>254</v>
      </c>
      <c r="B28" s="33" t="s">
        <v>158</v>
      </c>
      <c r="C28" s="35">
        <v>344288.89</v>
      </c>
      <c r="D28" s="35">
        <v>220749.33</v>
      </c>
      <c r="E28" s="152">
        <f t="shared" si="0"/>
        <v>64.117471231790248</v>
      </c>
      <c r="F28" s="14"/>
    </row>
    <row r="29" spans="1:6" x14ac:dyDescent="0.3">
      <c r="A29" s="50" t="s">
        <v>254</v>
      </c>
      <c r="B29" s="33" t="s">
        <v>159</v>
      </c>
      <c r="C29" s="35">
        <v>65000</v>
      </c>
      <c r="D29" s="35">
        <v>60000</v>
      </c>
      <c r="E29" s="152">
        <f t="shared" si="0"/>
        <v>92.307692307692307</v>
      </c>
      <c r="F29" s="14"/>
    </row>
    <row r="30" spans="1:6" x14ac:dyDescent="0.3">
      <c r="A30" s="50" t="s">
        <v>254</v>
      </c>
      <c r="B30" s="33" t="s">
        <v>164</v>
      </c>
      <c r="C30" s="35">
        <v>40500</v>
      </c>
      <c r="D30" s="35">
        <v>35635.800000000003</v>
      </c>
      <c r="E30" s="152">
        <f t="shared" si="0"/>
        <v>87.989629629629633</v>
      </c>
      <c r="F30" s="14"/>
    </row>
    <row r="31" spans="1:6" x14ac:dyDescent="0.3">
      <c r="A31" s="50" t="s">
        <v>254</v>
      </c>
      <c r="B31" s="33" t="s">
        <v>160</v>
      </c>
      <c r="C31" s="35">
        <v>12200</v>
      </c>
      <c r="D31" s="35">
        <v>12200</v>
      </c>
      <c r="E31" s="152">
        <f t="shared" si="0"/>
        <v>100</v>
      </c>
      <c r="F31" s="14"/>
    </row>
    <row r="32" spans="1:6" x14ac:dyDescent="0.3">
      <c r="A32" s="50" t="s">
        <v>254</v>
      </c>
      <c r="B32" s="33" t="s">
        <v>229</v>
      </c>
      <c r="C32" s="35">
        <v>19361</v>
      </c>
      <c r="D32" s="35">
        <v>0</v>
      </c>
      <c r="E32" s="152">
        <f t="shared" si="0"/>
        <v>0</v>
      </c>
      <c r="F32" s="14"/>
    </row>
    <row r="33" spans="1:6" x14ac:dyDescent="0.3">
      <c r="A33" s="50" t="s">
        <v>254</v>
      </c>
      <c r="B33" s="33" t="s">
        <v>161</v>
      </c>
      <c r="C33" s="35">
        <v>80000</v>
      </c>
      <c r="D33" s="35">
        <v>58851</v>
      </c>
      <c r="E33" s="152">
        <f t="shared" si="0"/>
        <v>73.563749999999999</v>
      </c>
      <c r="F33" s="14"/>
    </row>
    <row r="34" spans="1:6" x14ac:dyDescent="0.3">
      <c r="A34" s="50" t="s">
        <v>254</v>
      </c>
      <c r="B34" s="33" t="s">
        <v>162</v>
      </c>
      <c r="C34" s="35">
        <v>16870</v>
      </c>
      <c r="D34" s="35">
        <v>5000</v>
      </c>
      <c r="E34" s="152">
        <f t="shared" si="0"/>
        <v>29.638411381149972</v>
      </c>
      <c r="F34" s="14"/>
    </row>
    <row r="35" spans="1:6" ht="24.6" x14ac:dyDescent="0.3">
      <c r="A35" s="50" t="s">
        <v>255</v>
      </c>
      <c r="B35" s="33" t="s">
        <v>243</v>
      </c>
      <c r="C35" s="35">
        <v>220789.02</v>
      </c>
      <c r="D35" s="35">
        <v>220789.02</v>
      </c>
      <c r="E35" s="152">
        <f t="shared" si="0"/>
        <v>100</v>
      </c>
      <c r="F35" s="14"/>
    </row>
    <row r="36" spans="1:6" x14ac:dyDescent="0.3">
      <c r="A36" s="50" t="s">
        <v>256</v>
      </c>
      <c r="B36" s="33" t="s">
        <v>35</v>
      </c>
      <c r="C36" s="35">
        <v>168341.44</v>
      </c>
      <c r="D36" s="35">
        <v>168341.44</v>
      </c>
      <c r="E36" s="152">
        <f t="shared" si="0"/>
        <v>100</v>
      </c>
      <c r="F36" s="14"/>
    </row>
    <row r="37" spans="1:6" x14ac:dyDescent="0.3">
      <c r="A37" s="50" t="s">
        <v>256</v>
      </c>
      <c r="B37" s="33" t="s">
        <v>155</v>
      </c>
      <c r="C37" s="35">
        <v>168341.44</v>
      </c>
      <c r="D37" s="35">
        <v>168341.44</v>
      </c>
      <c r="E37" s="152"/>
      <c r="F37" s="14"/>
    </row>
    <row r="38" spans="1:6" ht="24.6" x14ac:dyDescent="0.3">
      <c r="A38" s="50" t="s">
        <v>257</v>
      </c>
      <c r="B38" s="33" t="s">
        <v>36</v>
      </c>
      <c r="C38" s="35">
        <v>1235.3800000000001</v>
      </c>
      <c r="D38" s="35">
        <v>1235.3800000000001</v>
      </c>
      <c r="E38" s="152"/>
      <c r="F38" s="14"/>
    </row>
    <row r="39" spans="1:6" x14ac:dyDescent="0.3">
      <c r="A39" s="50" t="s">
        <v>257</v>
      </c>
      <c r="B39" s="33" t="s">
        <v>210</v>
      </c>
      <c r="C39" s="35">
        <v>1235.3800000000001</v>
      </c>
      <c r="D39" s="35">
        <v>1235.3800000000001</v>
      </c>
      <c r="E39" s="152"/>
      <c r="F39" s="14"/>
    </row>
    <row r="40" spans="1:6" ht="36.6" x14ac:dyDescent="0.3">
      <c r="A40" s="50" t="s">
        <v>258</v>
      </c>
      <c r="B40" s="33" t="s">
        <v>37</v>
      </c>
      <c r="C40" s="35">
        <v>51212.2</v>
      </c>
      <c r="D40" s="35">
        <v>51212.2</v>
      </c>
      <c r="E40" s="152"/>
      <c r="F40" s="14"/>
    </row>
    <row r="41" spans="1:6" x14ac:dyDescent="0.3">
      <c r="A41" s="50" t="s">
        <v>258</v>
      </c>
      <c r="B41" s="33" t="s">
        <v>156</v>
      </c>
      <c r="C41" s="35">
        <v>51212.2</v>
      </c>
      <c r="D41" s="35">
        <v>51212.2</v>
      </c>
      <c r="E41" s="152"/>
      <c r="F41" s="14"/>
    </row>
    <row r="42" spans="1:6" x14ac:dyDescent="0.3">
      <c r="A42" s="50" t="s">
        <v>112</v>
      </c>
      <c r="B42" s="33" t="s">
        <v>111</v>
      </c>
      <c r="C42" s="35">
        <f>C43+C46</f>
        <v>69800</v>
      </c>
      <c r="D42" s="35">
        <f>D43+D46</f>
        <v>69650</v>
      </c>
      <c r="E42" s="153">
        <f>D42/C42*100</f>
        <v>99.785100286532952</v>
      </c>
      <c r="F42" s="14"/>
    </row>
    <row r="43" spans="1:6" ht="46.2" customHeight="1" x14ac:dyDescent="0.3">
      <c r="A43" s="50" t="s">
        <v>259</v>
      </c>
      <c r="B43" s="33" t="s">
        <v>211</v>
      </c>
      <c r="C43" s="35">
        <v>150</v>
      </c>
      <c r="D43" s="35">
        <v>0</v>
      </c>
      <c r="E43" s="153">
        <v>150</v>
      </c>
      <c r="F43" s="14"/>
    </row>
    <row r="44" spans="1:6" ht="24.6" x14ac:dyDescent="0.3">
      <c r="A44" s="50" t="s">
        <v>260</v>
      </c>
      <c r="B44" s="33" t="s">
        <v>213</v>
      </c>
      <c r="C44" s="35">
        <v>150</v>
      </c>
      <c r="D44" s="35">
        <v>0</v>
      </c>
      <c r="E44" s="153">
        <f>D44/C44*100</f>
        <v>0</v>
      </c>
      <c r="F44" s="14"/>
    </row>
    <row r="45" spans="1:6" x14ac:dyDescent="0.3">
      <c r="A45" s="50" t="s">
        <v>260</v>
      </c>
      <c r="B45" s="33" t="s">
        <v>162</v>
      </c>
      <c r="C45" s="35">
        <v>150</v>
      </c>
      <c r="D45" s="35">
        <v>150</v>
      </c>
      <c r="E45" s="153">
        <f t="shared" ref="E45:E48" si="2">D45/C45*100</f>
        <v>100</v>
      </c>
      <c r="F45" s="14"/>
    </row>
    <row r="46" spans="1:6" ht="24" customHeight="1" x14ac:dyDescent="0.3">
      <c r="A46" s="50" t="s">
        <v>261</v>
      </c>
      <c r="B46" s="33" t="s">
        <v>231</v>
      </c>
      <c r="C46" s="35">
        <v>69650</v>
      </c>
      <c r="D46" s="35">
        <v>69650</v>
      </c>
      <c r="E46" s="153">
        <f t="shared" si="2"/>
        <v>100</v>
      </c>
      <c r="F46" s="14"/>
    </row>
    <row r="47" spans="1:6" ht="24.6" x14ac:dyDescent="0.3">
      <c r="A47" s="50" t="s">
        <v>262</v>
      </c>
      <c r="B47" s="33" t="s">
        <v>213</v>
      </c>
      <c r="C47" s="35">
        <v>69650</v>
      </c>
      <c r="D47" s="35">
        <v>69650</v>
      </c>
      <c r="E47" s="153">
        <f t="shared" si="2"/>
        <v>100</v>
      </c>
      <c r="F47" s="14"/>
    </row>
    <row r="48" spans="1:6" x14ac:dyDescent="0.3">
      <c r="A48" s="50" t="s">
        <v>262</v>
      </c>
      <c r="B48" s="33" t="s">
        <v>164</v>
      </c>
      <c r="C48" s="35">
        <v>69650</v>
      </c>
      <c r="D48" s="35">
        <v>69650</v>
      </c>
      <c r="E48" s="153">
        <f t="shared" si="2"/>
        <v>100</v>
      </c>
      <c r="F48" s="14"/>
    </row>
    <row r="49" spans="1:6" x14ac:dyDescent="0.3">
      <c r="A49" s="50"/>
      <c r="B49" s="33"/>
      <c r="C49" s="35"/>
      <c r="D49" s="35"/>
      <c r="E49" s="153"/>
      <c r="F49" s="14"/>
    </row>
    <row r="50" spans="1:6" x14ac:dyDescent="0.3">
      <c r="A50" s="51" t="s">
        <v>114</v>
      </c>
      <c r="B50" s="24" t="s">
        <v>113</v>
      </c>
      <c r="C50" s="26">
        <f>C51</f>
        <v>76000</v>
      </c>
      <c r="D50" s="26">
        <f>D51</f>
        <v>76000</v>
      </c>
      <c r="E50" s="154">
        <f>D50/C50*100</f>
        <v>100</v>
      </c>
      <c r="F50" s="14"/>
    </row>
    <row r="51" spans="1:6" x14ac:dyDescent="0.3">
      <c r="A51" s="50" t="s">
        <v>116</v>
      </c>
      <c r="B51" s="33" t="s">
        <v>154</v>
      </c>
      <c r="C51" s="35">
        <f>C52</f>
        <v>76000</v>
      </c>
      <c r="D51" s="35">
        <f>D52</f>
        <v>76000</v>
      </c>
      <c r="E51" s="155">
        <v>100</v>
      </c>
      <c r="F51" s="14"/>
    </row>
    <row r="52" spans="1:6" ht="27" customHeight="1" x14ac:dyDescent="0.3">
      <c r="A52" s="50" t="s">
        <v>263</v>
      </c>
      <c r="B52" s="33" t="s">
        <v>39</v>
      </c>
      <c r="C52" s="35">
        <f>C53+C55</f>
        <v>76000</v>
      </c>
      <c r="D52" s="35">
        <f>D53+D55</f>
        <v>76000</v>
      </c>
      <c r="E52" s="153">
        <f>D52/C52*100</f>
        <v>100</v>
      </c>
      <c r="F52" s="14"/>
    </row>
    <row r="53" spans="1:6" x14ac:dyDescent="0.3">
      <c r="A53" s="50" t="s">
        <v>264</v>
      </c>
      <c r="B53" s="33" t="s">
        <v>35</v>
      </c>
      <c r="C53" s="35">
        <v>59215.46</v>
      </c>
      <c r="D53" s="35">
        <v>59215.46</v>
      </c>
      <c r="E53" s="153">
        <f>D53/C53*100</f>
        <v>100</v>
      </c>
      <c r="F53" s="14"/>
    </row>
    <row r="54" spans="1:6" x14ac:dyDescent="0.3">
      <c r="A54" s="50" t="s">
        <v>264</v>
      </c>
      <c r="B54" s="33" t="s">
        <v>155</v>
      </c>
      <c r="C54" s="35">
        <v>59215.46</v>
      </c>
      <c r="D54" s="35">
        <v>59215.46</v>
      </c>
      <c r="E54" s="153">
        <f>D54/C54*100</f>
        <v>100</v>
      </c>
      <c r="F54" s="14"/>
    </row>
    <row r="55" spans="1:6" ht="36.6" x14ac:dyDescent="0.3">
      <c r="A55" s="50" t="s">
        <v>265</v>
      </c>
      <c r="B55" s="33" t="s">
        <v>37</v>
      </c>
      <c r="C55" s="35">
        <v>16784.54</v>
      </c>
      <c r="D55" s="35">
        <v>16784.54</v>
      </c>
      <c r="E55" s="153">
        <f>D55/C55*100</f>
        <v>100</v>
      </c>
      <c r="F55" s="14"/>
    </row>
    <row r="56" spans="1:6" x14ac:dyDescent="0.3">
      <c r="A56" s="50" t="s">
        <v>265</v>
      </c>
      <c r="B56" s="33" t="s">
        <v>156</v>
      </c>
      <c r="C56" s="35">
        <v>17089.82</v>
      </c>
      <c r="D56" s="35">
        <v>17089.82</v>
      </c>
      <c r="E56" s="153">
        <f>D55/C55*100</f>
        <v>100</v>
      </c>
      <c r="F56" s="14"/>
    </row>
    <row r="57" spans="1:6" ht="26.4" customHeight="1" x14ac:dyDescent="0.3">
      <c r="A57" s="51" t="s">
        <v>117</v>
      </c>
      <c r="B57" s="24" t="s">
        <v>118</v>
      </c>
      <c r="C57" s="26">
        <f>C58+C62+C67</f>
        <v>284404</v>
      </c>
      <c r="D57" s="26">
        <f>D58+D62+D67</f>
        <v>264620.92000000004</v>
      </c>
      <c r="E57" s="154">
        <f>D57/C57*100</f>
        <v>93.044021884361698</v>
      </c>
      <c r="F57" s="14"/>
    </row>
    <row r="58" spans="1:6" ht="18.600000000000001" customHeight="1" x14ac:dyDescent="0.3">
      <c r="A58" s="50" t="s">
        <v>120</v>
      </c>
      <c r="B58" s="33" t="s">
        <v>119</v>
      </c>
      <c r="C58" s="35">
        <v>20000</v>
      </c>
      <c r="D58" s="35">
        <v>19954.7</v>
      </c>
      <c r="E58" s="153">
        <f>D58/C58*100</f>
        <v>99.773499999999999</v>
      </c>
      <c r="F58" s="14"/>
    </row>
    <row r="59" spans="1:6" ht="22.95" customHeight="1" x14ac:dyDescent="0.3">
      <c r="A59" s="50" t="s">
        <v>266</v>
      </c>
      <c r="B59" s="33" t="s">
        <v>212</v>
      </c>
      <c r="C59" s="35">
        <v>20000</v>
      </c>
      <c r="D59" s="35">
        <v>19954.7</v>
      </c>
      <c r="E59" s="153">
        <f>D59/C59*100</f>
        <v>99.773499999999999</v>
      </c>
      <c r="F59" s="14"/>
    </row>
    <row r="60" spans="1:6" ht="24.6" x14ac:dyDescent="0.3">
      <c r="A60" s="50" t="s">
        <v>267</v>
      </c>
      <c r="B60" s="33" t="s">
        <v>213</v>
      </c>
      <c r="C60" s="35">
        <v>20000</v>
      </c>
      <c r="D60" s="35">
        <v>19954.7</v>
      </c>
      <c r="E60" s="153">
        <f t="shared" ref="E60:E70" si="3">D60/C60*100</f>
        <v>99.773499999999999</v>
      </c>
      <c r="F60" s="14"/>
    </row>
    <row r="61" spans="1:6" x14ac:dyDescent="0.3">
      <c r="A61" s="50" t="s">
        <v>267</v>
      </c>
      <c r="B61" s="33" t="s">
        <v>164</v>
      </c>
      <c r="C61" s="35">
        <v>20000</v>
      </c>
      <c r="D61" s="35">
        <v>19954.7</v>
      </c>
      <c r="E61" s="153">
        <f t="shared" si="3"/>
        <v>99.773499999999999</v>
      </c>
      <c r="F61" s="14"/>
    </row>
    <row r="62" spans="1:6" ht="24.6" x14ac:dyDescent="0.3">
      <c r="A62" s="50" t="s">
        <v>268</v>
      </c>
      <c r="B62" s="33" t="s">
        <v>233</v>
      </c>
      <c r="C62" s="35">
        <f>C63+C65</f>
        <v>212204</v>
      </c>
      <c r="D62" s="35">
        <f>D63+D65</f>
        <v>194263</v>
      </c>
      <c r="E62" s="153">
        <f t="shared" si="3"/>
        <v>91.545399709713294</v>
      </c>
      <c r="F62" s="14"/>
    </row>
    <row r="63" spans="1:6" x14ac:dyDescent="0.3">
      <c r="A63" s="50" t="s">
        <v>269</v>
      </c>
      <c r="B63" s="33" t="s">
        <v>234</v>
      </c>
      <c r="C63" s="35">
        <v>166187</v>
      </c>
      <c r="D63" s="35">
        <v>150131.34</v>
      </c>
      <c r="E63" s="153">
        <f t="shared" si="3"/>
        <v>90.338799063705338</v>
      </c>
      <c r="F63" s="14"/>
    </row>
    <row r="64" spans="1:6" x14ac:dyDescent="0.3">
      <c r="A64" s="50" t="s">
        <v>270</v>
      </c>
      <c r="B64" s="33" t="s">
        <v>155</v>
      </c>
      <c r="C64" s="35">
        <v>166187</v>
      </c>
      <c r="D64" s="35">
        <v>150131.34</v>
      </c>
      <c r="E64" s="153">
        <f t="shared" si="3"/>
        <v>90.338799063705338</v>
      </c>
      <c r="F64" s="14"/>
    </row>
    <row r="65" spans="1:6" ht="24.6" x14ac:dyDescent="0.3">
      <c r="A65" s="50" t="s">
        <v>271</v>
      </c>
      <c r="B65" s="33" t="s">
        <v>235</v>
      </c>
      <c r="C65" s="35">
        <v>46017</v>
      </c>
      <c r="D65" s="35">
        <v>44131.66</v>
      </c>
      <c r="E65" s="153">
        <f t="shared" si="3"/>
        <v>95.902948910185373</v>
      </c>
      <c r="F65" s="14"/>
    </row>
    <row r="66" spans="1:6" x14ac:dyDescent="0.3">
      <c r="A66" s="50" t="s">
        <v>271</v>
      </c>
      <c r="B66" s="33" t="s">
        <v>156</v>
      </c>
      <c r="C66" s="35">
        <v>46017</v>
      </c>
      <c r="D66" s="35">
        <v>44131.66</v>
      </c>
      <c r="E66" s="153">
        <f t="shared" si="3"/>
        <v>95.902948910185373</v>
      </c>
      <c r="F66" s="14"/>
    </row>
    <row r="67" spans="1:6" ht="24.6" x14ac:dyDescent="0.3">
      <c r="A67" s="50" t="s">
        <v>272</v>
      </c>
      <c r="B67" s="33" t="s">
        <v>213</v>
      </c>
      <c r="C67" s="35">
        <f>C68+C69+C70</f>
        <v>52200</v>
      </c>
      <c r="D67" s="35">
        <f>D68+D69+D70</f>
        <v>50403.22</v>
      </c>
      <c r="E67" s="153">
        <f t="shared" si="3"/>
        <v>96.557892720306512</v>
      </c>
      <c r="F67" s="14"/>
    </row>
    <row r="68" spans="1:6" x14ac:dyDescent="0.3">
      <c r="A68" s="50" t="s">
        <v>272</v>
      </c>
      <c r="B68" s="33" t="s">
        <v>158</v>
      </c>
      <c r="C68" s="35">
        <v>26300</v>
      </c>
      <c r="D68" s="35">
        <v>24825.02</v>
      </c>
      <c r="E68" s="153">
        <f t="shared" si="3"/>
        <v>94.39171102661598</v>
      </c>
      <c r="F68" s="14"/>
    </row>
    <row r="69" spans="1:6" x14ac:dyDescent="0.3">
      <c r="A69" s="50" t="s">
        <v>272</v>
      </c>
      <c r="B69" s="33" t="s">
        <v>164</v>
      </c>
      <c r="C69" s="35">
        <v>7900</v>
      </c>
      <c r="D69" s="35">
        <v>7880.2</v>
      </c>
      <c r="E69" s="153">
        <f t="shared" si="3"/>
        <v>99.749367088607585</v>
      </c>
      <c r="F69" s="14"/>
    </row>
    <row r="70" spans="1:6" x14ac:dyDescent="0.3">
      <c r="A70" s="50" t="s">
        <v>272</v>
      </c>
      <c r="B70" s="33" t="s">
        <v>161</v>
      </c>
      <c r="C70" s="35">
        <v>18000</v>
      </c>
      <c r="D70" s="35">
        <v>17698</v>
      </c>
      <c r="E70" s="153">
        <f t="shared" si="3"/>
        <v>98.322222222222223</v>
      </c>
      <c r="F70" s="14"/>
    </row>
    <row r="71" spans="1:6" x14ac:dyDescent="0.3">
      <c r="A71" s="51" t="s">
        <v>122</v>
      </c>
      <c r="B71" s="24" t="s">
        <v>121</v>
      </c>
      <c r="C71" s="26">
        <f>C72</f>
        <v>1362265.2</v>
      </c>
      <c r="D71" s="26">
        <f>D72</f>
        <v>1276598</v>
      </c>
      <c r="E71" s="156">
        <f>D71/C71*100</f>
        <v>93.711415369048552</v>
      </c>
      <c r="F71" s="14"/>
    </row>
    <row r="72" spans="1:6" x14ac:dyDescent="0.3">
      <c r="A72" s="50" t="s">
        <v>124</v>
      </c>
      <c r="B72" s="33" t="s">
        <v>123</v>
      </c>
      <c r="C72" s="35">
        <f>C73+C76</f>
        <v>1362265.2</v>
      </c>
      <c r="D72" s="35">
        <f>D73+D76</f>
        <v>1276598</v>
      </c>
      <c r="E72" s="155">
        <f t="shared" ref="E72:E78" si="4">D72/C72*100</f>
        <v>93.711415369048552</v>
      </c>
      <c r="F72" s="14"/>
    </row>
    <row r="73" spans="1:6" ht="36.6" customHeight="1" x14ac:dyDescent="0.3">
      <c r="A73" s="50" t="s">
        <v>273</v>
      </c>
      <c r="B73" s="33" t="s">
        <v>163</v>
      </c>
      <c r="C73" s="35">
        <v>872303.2</v>
      </c>
      <c r="D73" s="35">
        <v>866598</v>
      </c>
      <c r="E73" s="155">
        <f t="shared" si="4"/>
        <v>99.34596135839007</v>
      </c>
      <c r="F73" s="14"/>
    </row>
    <row r="74" spans="1:6" ht="24.6" x14ac:dyDescent="0.3">
      <c r="A74" s="50" t="s">
        <v>274</v>
      </c>
      <c r="B74" s="33" t="s">
        <v>213</v>
      </c>
      <c r="C74" s="35">
        <v>872303.2</v>
      </c>
      <c r="D74" s="35">
        <v>866598</v>
      </c>
      <c r="E74" s="155">
        <f t="shared" si="4"/>
        <v>99.34596135839007</v>
      </c>
      <c r="F74" s="14"/>
    </row>
    <row r="75" spans="1:6" x14ac:dyDescent="0.3">
      <c r="A75" s="50" t="s">
        <v>274</v>
      </c>
      <c r="B75" s="33" t="s">
        <v>159</v>
      </c>
      <c r="C75" s="35">
        <v>872303.2</v>
      </c>
      <c r="D75" s="35">
        <v>866598</v>
      </c>
      <c r="E75" s="153">
        <f t="shared" si="4"/>
        <v>99.34596135839007</v>
      </c>
      <c r="F75" s="14"/>
    </row>
    <row r="76" spans="1:6" ht="36" customHeight="1" x14ac:dyDescent="0.3">
      <c r="A76" s="50" t="s">
        <v>275</v>
      </c>
      <c r="B76" s="33" t="s">
        <v>215</v>
      </c>
      <c r="C76" s="35">
        <v>489962</v>
      </c>
      <c r="D76" s="35">
        <v>410000</v>
      </c>
      <c r="E76" s="153">
        <f t="shared" si="4"/>
        <v>83.679958853951945</v>
      </c>
      <c r="F76" s="14"/>
    </row>
    <row r="77" spans="1:6" ht="24.6" x14ac:dyDescent="0.3">
      <c r="A77" s="50" t="s">
        <v>276</v>
      </c>
      <c r="B77" s="33" t="s">
        <v>213</v>
      </c>
      <c r="C77" s="35">
        <v>489962</v>
      </c>
      <c r="D77" s="35">
        <v>410000</v>
      </c>
      <c r="E77" s="153">
        <f t="shared" si="4"/>
        <v>83.679958853951945</v>
      </c>
      <c r="F77" s="14"/>
    </row>
    <row r="78" spans="1:6" x14ac:dyDescent="0.3">
      <c r="A78" s="50" t="s">
        <v>276</v>
      </c>
      <c r="B78" s="33" t="s">
        <v>159</v>
      </c>
      <c r="C78" s="35">
        <v>489962</v>
      </c>
      <c r="D78" s="35">
        <v>410000</v>
      </c>
      <c r="E78" s="153">
        <f t="shared" si="4"/>
        <v>83.679958853951945</v>
      </c>
      <c r="F78" s="14"/>
    </row>
    <row r="79" spans="1:6" x14ac:dyDescent="0.3">
      <c r="A79" s="51" t="s">
        <v>126</v>
      </c>
      <c r="B79" s="24" t="s">
        <v>125</v>
      </c>
      <c r="C79" s="26">
        <f>C80+C84</f>
        <v>876742.35999999987</v>
      </c>
      <c r="D79" s="26">
        <f>D80+D84</f>
        <v>809637.47</v>
      </c>
      <c r="E79" s="156">
        <f>D79/C79*100</f>
        <v>92.346110663570542</v>
      </c>
      <c r="F79" s="14"/>
    </row>
    <row r="80" spans="1:6" x14ac:dyDescent="0.3">
      <c r="A80" s="50" t="s">
        <v>129</v>
      </c>
      <c r="B80" s="33" t="s">
        <v>127</v>
      </c>
      <c r="C80" s="35">
        <v>2973.44</v>
      </c>
      <c r="D80" s="35">
        <v>1473.44</v>
      </c>
      <c r="E80" s="155">
        <f>D80/C80*100</f>
        <v>49.553379250968575</v>
      </c>
      <c r="F80" s="14"/>
    </row>
    <row r="81" spans="1:6" x14ac:dyDescent="0.3">
      <c r="A81" s="50" t="s">
        <v>277</v>
      </c>
      <c r="B81" s="33" t="s">
        <v>216</v>
      </c>
      <c r="C81" s="35">
        <v>2973.44</v>
      </c>
      <c r="D81" s="35">
        <v>1473.44</v>
      </c>
      <c r="E81" s="155">
        <f t="shared" ref="E81:E109" si="5">D81/C81*100</f>
        <v>49.553379250968575</v>
      </c>
      <c r="F81" s="14"/>
    </row>
    <row r="82" spans="1:6" ht="24.6" x14ac:dyDescent="0.3">
      <c r="A82" s="50" t="s">
        <v>278</v>
      </c>
      <c r="B82" s="33" t="s">
        <v>213</v>
      </c>
      <c r="C82" s="35">
        <v>2973.44</v>
      </c>
      <c r="D82" s="35">
        <v>1473.44</v>
      </c>
      <c r="E82" s="155">
        <f t="shared" si="5"/>
        <v>49.553379250968575</v>
      </c>
      <c r="F82" s="14"/>
    </row>
    <row r="83" spans="1:6" x14ac:dyDescent="0.3">
      <c r="A83" s="50" t="s">
        <v>278</v>
      </c>
      <c r="B83" s="33" t="s">
        <v>164</v>
      </c>
      <c r="C83" s="35">
        <v>2973.44</v>
      </c>
      <c r="D83" s="35">
        <v>1473.44</v>
      </c>
      <c r="E83" s="155">
        <f t="shared" si="5"/>
        <v>49.553379250968575</v>
      </c>
      <c r="F83" s="14"/>
    </row>
    <row r="84" spans="1:6" x14ac:dyDescent="0.3">
      <c r="A84" s="50" t="s">
        <v>130</v>
      </c>
      <c r="B84" s="33" t="s">
        <v>128</v>
      </c>
      <c r="C84" s="35">
        <f>C85+C88+C101+C92+C96</f>
        <v>873768.91999999993</v>
      </c>
      <c r="D84" s="35">
        <f>D85+D88+D101+D92+D96</f>
        <v>808164.03</v>
      </c>
      <c r="E84" s="155">
        <f t="shared" si="5"/>
        <v>92.491734542354749</v>
      </c>
      <c r="F84" s="14"/>
    </row>
    <row r="85" spans="1:6" ht="36.6" x14ac:dyDescent="0.3">
      <c r="A85" s="50" t="s">
        <v>279</v>
      </c>
      <c r="B85" s="33" t="s">
        <v>219</v>
      </c>
      <c r="C85" s="35">
        <v>207454.74</v>
      </c>
      <c r="D85" s="35">
        <v>207454.74</v>
      </c>
      <c r="E85" s="155">
        <f t="shared" si="5"/>
        <v>100</v>
      </c>
      <c r="F85" s="14"/>
    </row>
    <row r="86" spans="1:6" ht="24.6" x14ac:dyDescent="0.3">
      <c r="A86" s="50" t="s">
        <v>280</v>
      </c>
      <c r="B86" s="33" t="s">
        <v>213</v>
      </c>
      <c r="C86" s="35">
        <v>207454.74</v>
      </c>
      <c r="D86" s="35">
        <v>207454.74</v>
      </c>
      <c r="E86" s="155">
        <f t="shared" si="5"/>
        <v>100</v>
      </c>
      <c r="F86" s="14"/>
    </row>
    <row r="87" spans="1:6" x14ac:dyDescent="0.3">
      <c r="A87" s="50" t="s">
        <v>280</v>
      </c>
      <c r="B87" s="33" t="s">
        <v>159</v>
      </c>
      <c r="C87" s="35">
        <v>207454.74</v>
      </c>
      <c r="D87" s="35">
        <v>207454.74</v>
      </c>
      <c r="E87" s="155">
        <f t="shared" si="5"/>
        <v>100</v>
      </c>
      <c r="F87" s="14"/>
    </row>
    <row r="88" spans="1:6" ht="49.2" customHeight="1" x14ac:dyDescent="0.3">
      <c r="A88" s="50" t="s">
        <v>281</v>
      </c>
      <c r="B88" s="33" t="s">
        <v>221</v>
      </c>
      <c r="C88" s="35">
        <v>20000</v>
      </c>
      <c r="D88" s="35">
        <v>19903.560000000001</v>
      </c>
      <c r="E88" s="155">
        <f t="shared" si="5"/>
        <v>99.517800000000008</v>
      </c>
      <c r="F88" s="14"/>
    </row>
    <row r="89" spans="1:6" ht="24.6" x14ac:dyDescent="0.3">
      <c r="A89" s="50" t="s">
        <v>282</v>
      </c>
      <c r="B89" s="33" t="s">
        <v>213</v>
      </c>
      <c r="C89" s="35">
        <v>20000</v>
      </c>
      <c r="D89" s="35">
        <v>19903.560000000001</v>
      </c>
      <c r="E89" s="155">
        <f t="shared" si="5"/>
        <v>99.517800000000008</v>
      </c>
      <c r="F89" s="14"/>
    </row>
    <row r="90" spans="1:6" x14ac:dyDescent="0.3">
      <c r="A90" s="50" t="s">
        <v>282</v>
      </c>
      <c r="B90" s="33" t="s">
        <v>159</v>
      </c>
      <c r="C90" s="35">
        <v>20000</v>
      </c>
      <c r="D90" s="35">
        <v>19903.560000000001</v>
      </c>
      <c r="E90" s="155">
        <f t="shared" si="5"/>
        <v>99.517800000000008</v>
      </c>
      <c r="F90" s="14"/>
    </row>
    <row r="91" spans="1:6" x14ac:dyDescent="0.3">
      <c r="A91" s="50" t="s">
        <v>283</v>
      </c>
      <c r="B91" s="33" t="s">
        <v>165</v>
      </c>
      <c r="C91" s="35">
        <f>C92+C93+C94</f>
        <v>805898.98</v>
      </c>
      <c r="D91" s="35">
        <f>D92+D93+D94</f>
        <v>676438.62</v>
      </c>
      <c r="E91" s="155">
        <f t="shared" si="5"/>
        <v>83.935907202662051</v>
      </c>
      <c r="F91" s="14"/>
    </row>
    <row r="92" spans="1:6" ht="24.6" x14ac:dyDescent="0.3">
      <c r="A92" s="50" t="s">
        <v>284</v>
      </c>
      <c r="B92" s="33" t="s">
        <v>213</v>
      </c>
      <c r="C92" s="35">
        <f>C93+C94+C95</f>
        <v>407709.49</v>
      </c>
      <c r="D92" s="35">
        <f>D93+D94+D95</f>
        <v>342979.31</v>
      </c>
      <c r="E92" s="155">
        <f t="shared" si="5"/>
        <v>84.123455159211531</v>
      </c>
      <c r="F92" s="14"/>
    </row>
    <row r="93" spans="1:6" x14ac:dyDescent="0.3">
      <c r="A93" s="50" t="s">
        <v>284</v>
      </c>
      <c r="B93" s="33" t="s">
        <v>158</v>
      </c>
      <c r="C93" s="35">
        <v>382709.49</v>
      </c>
      <c r="D93" s="35">
        <v>318459.31</v>
      </c>
      <c r="E93" s="155">
        <f t="shared" si="5"/>
        <v>83.21176200778298</v>
      </c>
      <c r="F93" s="14"/>
    </row>
    <row r="94" spans="1:6" x14ac:dyDescent="0.3">
      <c r="A94" s="50" t="s">
        <v>284</v>
      </c>
      <c r="B94" s="33" t="s">
        <v>159</v>
      </c>
      <c r="C94" s="35">
        <v>15480</v>
      </c>
      <c r="D94" s="35">
        <v>15000</v>
      </c>
      <c r="E94" s="155">
        <f t="shared" si="5"/>
        <v>96.899224806201545</v>
      </c>
      <c r="F94" s="14"/>
    </row>
    <row r="95" spans="1:6" x14ac:dyDescent="0.3">
      <c r="A95" s="50" t="s">
        <v>284</v>
      </c>
      <c r="B95" s="33" t="s">
        <v>162</v>
      </c>
      <c r="C95" s="35">
        <v>9520</v>
      </c>
      <c r="D95" s="35">
        <v>9520</v>
      </c>
      <c r="E95" s="155">
        <f t="shared" si="5"/>
        <v>100</v>
      </c>
      <c r="F95" s="14"/>
    </row>
    <row r="96" spans="1:6" ht="24.6" x14ac:dyDescent="0.3">
      <c r="A96" s="50" t="s">
        <v>285</v>
      </c>
      <c r="B96" s="33" t="s">
        <v>222</v>
      </c>
      <c r="C96" s="35">
        <v>9400</v>
      </c>
      <c r="D96" s="35">
        <v>9375</v>
      </c>
      <c r="E96" s="155">
        <f t="shared" si="5"/>
        <v>99.7340425531915</v>
      </c>
      <c r="F96" s="14"/>
    </row>
    <row r="97" spans="1:6" ht="24.6" x14ac:dyDescent="0.3">
      <c r="A97" s="50" t="s">
        <v>286</v>
      </c>
      <c r="B97" s="33" t="s">
        <v>213</v>
      </c>
      <c r="C97" s="35">
        <f>C98+C99</f>
        <v>9400</v>
      </c>
      <c r="D97" s="35">
        <f>D98+D99</f>
        <v>9375</v>
      </c>
      <c r="E97" s="155">
        <f t="shared" si="5"/>
        <v>99.7340425531915</v>
      </c>
      <c r="F97" s="14"/>
    </row>
    <row r="98" spans="1:6" x14ac:dyDescent="0.3">
      <c r="A98" s="50" t="s">
        <v>286</v>
      </c>
      <c r="B98" s="33" t="s">
        <v>161</v>
      </c>
      <c r="C98" s="35">
        <v>9000</v>
      </c>
      <c r="D98" s="35">
        <v>9000</v>
      </c>
      <c r="E98" s="155">
        <f t="shared" si="5"/>
        <v>100</v>
      </c>
      <c r="F98" s="14"/>
    </row>
    <row r="99" spans="1:6" x14ac:dyDescent="0.3">
      <c r="A99" s="50" t="s">
        <v>287</v>
      </c>
      <c r="B99" s="33" t="s">
        <v>236</v>
      </c>
      <c r="C99" s="35">
        <v>400</v>
      </c>
      <c r="D99" s="35">
        <v>375</v>
      </c>
      <c r="E99" s="155">
        <f t="shared" si="5"/>
        <v>93.75</v>
      </c>
      <c r="F99" s="14"/>
    </row>
    <row r="100" spans="1:6" x14ac:dyDescent="0.3">
      <c r="A100" s="50" t="s">
        <v>287</v>
      </c>
      <c r="B100" s="33" t="s">
        <v>237</v>
      </c>
      <c r="C100" s="35">
        <v>400</v>
      </c>
      <c r="D100" s="35">
        <v>375</v>
      </c>
      <c r="E100" s="155">
        <f t="shared" si="5"/>
        <v>93.75</v>
      </c>
      <c r="F100" s="14"/>
    </row>
    <row r="101" spans="1:6" ht="36.6" x14ac:dyDescent="0.3">
      <c r="A101" s="50" t="s">
        <v>288</v>
      </c>
      <c r="B101" s="33" t="s">
        <v>224</v>
      </c>
      <c r="C101" s="35">
        <v>229204.69</v>
      </c>
      <c r="D101" s="35">
        <v>228451.42</v>
      </c>
      <c r="E101" s="155">
        <f t="shared" si="5"/>
        <v>99.671354892432618</v>
      </c>
      <c r="F101" s="14"/>
    </row>
    <row r="102" spans="1:6" ht="24.6" x14ac:dyDescent="0.3">
      <c r="A102" s="50" t="s">
        <v>289</v>
      </c>
      <c r="B102" s="33" t="s">
        <v>213</v>
      </c>
      <c r="C102" s="35">
        <f>C103+C104</f>
        <v>229204.69</v>
      </c>
      <c r="D102" s="35">
        <f>D103+D104</f>
        <v>228451.42</v>
      </c>
      <c r="E102" s="155">
        <f t="shared" si="5"/>
        <v>99.671354892432618</v>
      </c>
      <c r="F102" s="14"/>
    </row>
    <row r="103" spans="1:6" x14ac:dyDescent="0.3">
      <c r="A103" s="50" t="s">
        <v>289</v>
      </c>
      <c r="B103" s="33" t="s">
        <v>159</v>
      </c>
      <c r="C103" s="35">
        <v>134759</v>
      </c>
      <c r="D103" s="35">
        <v>134044.6</v>
      </c>
      <c r="E103" s="155">
        <f t="shared" si="5"/>
        <v>99.46986843179306</v>
      </c>
      <c r="F103" s="14"/>
    </row>
    <row r="104" spans="1:6" x14ac:dyDescent="0.3">
      <c r="A104" s="50" t="s">
        <v>289</v>
      </c>
      <c r="B104" s="33" t="s">
        <v>164</v>
      </c>
      <c r="C104" s="35">
        <v>94445.69</v>
      </c>
      <c r="D104" s="35">
        <v>94406.82</v>
      </c>
      <c r="E104" s="155">
        <f t="shared" si="5"/>
        <v>99.958844072185826</v>
      </c>
      <c r="F104" s="14"/>
    </row>
    <row r="105" spans="1:6" x14ac:dyDescent="0.3">
      <c r="A105" s="51" t="s">
        <v>204</v>
      </c>
      <c r="B105" s="24" t="s">
        <v>205</v>
      </c>
      <c r="C105" s="26">
        <v>99082.47</v>
      </c>
      <c r="D105" s="26">
        <v>97655.25</v>
      </c>
      <c r="E105" s="156">
        <f t="shared" si="5"/>
        <v>98.55956356356478</v>
      </c>
      <c r="F105" s="14"/>
    </row>
    <row r="106" spans="1:6" x14ac:dyDescent="0.3">
      <c r="A106" s="50" t="s">
        <v>226</v>
      </c>
      <c r="B106" s="33" t="s">
        <v>227</v>
      </c>
      <c r="C106" s="35">
        <v>99082.47</v>
      </c>
      <c r="D106" s="35">
        <v>97655.25</v>
      </c>
      <c r="E106" s="155">
        <f t="shared" si="5"/>
        <v>98.55956356356478</v>
      </c>
      <c r="F106" s="14"/>
    </row>
    <row r="107" spans="1:6" x14ac:dyDescent="0.3">
      <c r="A107" s="50" t="s">
        <v>290</v>
      </c>
      <c r="B107" s="33" t="s">
        <v>238</v>
      </c>
      <c r="C107" s="35">
        <v>99082.47</v>
      </c>
      <c r="D107" s="35">
        <v>97655.25</v>
      </c>
      <c r="E107" s="155">
        <f t="shared" si="5"/>
        <v>98.55956356356478</v>
      </c>
      <c r="F107" s="14"/>
    </row>
    <row r="108" spans="1:6" x14ac:dyDescent="0.3">
      <c r="A108" s="50" t="s">
        <v>291</v>
      </c>
      <c r="B108" s="33" t="s">
        <v>240</v>
      </c>
      <c r="C108" s="35">
        <v>99082.47</v>
      </c>
      <c r="D108" s="35">
        <v>97655.25</v>
      </c>
      <c r="E108" s="155">
        <f t="shared" si="5"/>
        <v>98.55956356356478</v>
      </c>
      <c r="F108" s="14"/>
    </row>
    <row r="109" spans="1:6" ht="24.6" x14ac:dyDescent="0.3">
      <c r="A109" s="50" t="s">
        <v>291</v>
      </c>
      <c r="B109" s="33" t="s">
        <v>241</v>
      </c>
      <c r="C109" s="35">
        <v>99082.47</v>
      </c>
      <c r="D109" s="35">
        <v>97655.25</v>
      </c>
      <c r="E109" s="155">
        <f t="shared" si="5"/>
        <v>98.55956356356478</v>
      </c>
      <c r="F109" s="14"/>
    </row>
    <row r="110" spans="1:6" ht="46.8" x14ac:dyDescent="0.3">
      <c r="A110" s="51" t="s">
        <v>132</v>
      </c>
      <c r="B110" s="24" t="s">
        <v>131</v>
      </c>
      <c r="C110" s="26">
        <v>1827631</v>
      </c>
      <c r="D110" s="26">
        <v>1767031</v>
      </c>
      <c r="E110" s="154">
        <f>D110/C110*100</f>
        <v>96.684232210987886</v>
      </c>
      <c r="F110" s="14"/>
    </row>
    <row r="111" spans="1:6" x14ac:dyDescent="0.3">
      <c r="A111" s="50" t="s">
        <v>134</v>
      </c>
      <c r="B111" s="33" t="s">
        <v>292</v>
      </c>
      <c r="C111" s="35">
        <v>1827631</v>
      </c>
      <c r="D111" s="35">
        <v>1767031</v>
      </c>
      <c r="E111" s="153">
        <f>D111/C111*100</f>
        <v>96.684232210987886</v>
      </c>
      <c r="F111" s="14"/>
    </row>
    <row r="112" spans="1:6" ht="36.6" x14ac:dyDescent="0.3">
      <c r="A112" s="50" t="s">
        <v>293</v>
      </c>
      <c r="B112" s="33" t="s">
        <v>40</v>
      </c>
      <c r="C112" s="35">
        <v>1827631</v>
      </c>
      <c r="D112" s="35">
        <v>1767031</v>
      </c>
      <c r="E112" s="153">
        <f>D112/C112*100</f>
        <v>96.684232210987886</v>
      </c>
      <c r="F112" s="14"/>
    </row>
    <row r="113" spans="1:6" x14ac:dyDescent="0.3">
      <c r="A113" s="50" t="s">
        <v>293</v>
      </c>
      <c r="B113" s="33" t="s">
        <v>11</v>
      </c>
      <c r="C113" s="35">
        <v>1827631</v>
      </c>
      <c r="D113" s="35">
        <v>1767031</v>
      </c>
      <c r="E113" s="153">
        <f>D113/C113*100</f>
        <v>96.684232210987886</v>
      </c>
      <c r="F113" s="14"/>
    </row>
    <row r="114" spans="1:6" ht="24" customHeight="1" x14ac:dyDescent="0.3">
      <c r="A114" s="40"/>
      <c r="B114" s="36" t="s">
        <v>151</v>
      </c>
      <c r="C114" s="52">
        <f>C110+C79+C71+C57+C50+C9+C105</f>
        <v>6799836.6099999994</v>
      </c>
      <c r="D114" s="52">
        <f>D110+D79+D71+D57+D50+D9+D105</f>
        <v>6305237.75</v>
      </c>
      <c r="E114" s="154">
        <f>D114/C114*100</f>
        <v>92.72631258120775</v>
      </c>
      <c r="F114" s="46"/>
    </row>
    <row r="115" spans="1:6" ht="15" customHeight="1" x14ac:dyDescent="0.3">
      <c r="A115" s="47"/>
      <c r="B115" s="48"/>
      <c r="C115" s="49"/>
      <c r="D115" s="49"/>
      <c r="E115" s="49"/>
      <c r="F115" s="4"/>
    </row>
  </sheetData>
  <mergeCells count="7">
    <mergeCell ref="D1:E1"/>
    <mergeCell ref="A2:E2"/>
    <mergeCell ref="A5:A7"/>
    <mergeCell ref="B5:B7"/>
    <mergeCell ref="C5:C7"/>
    <mergeCell ref="D5:D7"/>
    <mergeCell ref="E5:E7"/>
  </mergeCells>
  <pageMargins left="0.39374999999999999" right="0.39374999999999999" top="0.39374999999999999" bottom="0.39374999999999999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zoomScaleNormal="100" zoomScaleSheetLayoutView="100" workbookViewId="0">
      <selection activeCell="J15" sqref="J15"/>
    </sheetView>
  </sheetViews>
  <sheetFormatPr defaultColWidth="9.109375" defaultRowHeight="14.4" x14ac:dyDescent="0.3"/>
  <cols>
    <col min="1" max="1" width="6.88671875" style="41" customWidth="1"/>
    <col min="2" max="2" width="7.109375" style="41" customWidth="1"/>
    <col min="3" max="3" width="17.5546875" style="41" customWidth="1"/>
    <col min="4" max="4" width="6" style="41" customWidth="1"/>
    <col min="5" max="5" width="50.6640625" style="41" customWidth="1"/>
    <col min="6" max="6" width="14.33203125" style="41" customWidth="1"/>
    <col min="7" max="7" width="12.77734375" style="41" customWidth="1"/>
    <col min="8" max="8" width="14" style="41" customWidth="1"/>
    <col min="9" max="16384" width="9.109375" style="1"/>
  </cols>
  <sheetData>
    <row r="1" spans="1:9" ht="49.2" customHeight="1" x14ac:dyDescent="0.3">
      <c r="G1" s="157" t="s">
        <v>338</v>
      </c>
      <c r="H1" s="157"/>
    </row>
    <row r="2" spans="1:9" ht="56.4" customHeight="1" x14ac:dyDescent="0.3">
      <c r="A2" s="158" t="s">
        <v>344</v>
      </c>
      <c r="B2" s="158"/>
      <c r="C2" s="158"/>
      <c r="D2" s="158"/>
      <c r="E2" s="158"/>
      <c r="F2" s="158"/>
      <c r="G2" s="158"/>
      <c r="H2" s="158"/>
      <c r="I2" s="12"/>
    </row>
    <row r="3" spans="1:9" ht="18.600000000000001" customHeight="1" x14ac:dyDescent="0.3">
      <c r="A3" s="42"/>
      <c r="B3" s="42"/>
      <c r="C3" s="42"/>
      <c r="D3" s="42"/>
      <c r="E3" s="42"/>
      <c r="F3" s="42"/>
      <c r="G3" s="42"/>
      <c r="H3" s="42"/>
      <c r="I3" s="12"/>
    </row>
    <row r="4" spans="1:9" ht="14.1" customHeight="1" x14ac:dyDescent="0.3">
      <c r="E4" s="43"/>
      <c r="F4" s="43"/>
      <c r="G4" s="43"/>
      <c r="H4" s="38" t="s">
        <v>173</v>
      </c>
      <c r="I4" s="12"/>
    </row>
    <row r="5" spans="1:9" ht="12" customHeight="1" x14ac:dyDescent="0.3">
      <c r="A5" s="166" t="s">
        <v>135</v>
      </c>
      <c r="B5" s="166" t="s">
        <v>136</v>
      </c>
      <c r="C5" s="166" t="s">
        <v>137</v>
      </c>
      <c r="D5" s="166" t="s">
        <v>138</v>
      </c>
      <c r="E5" s="160" t="s">
        <v>0</v>
      </c>
      <c r="F5" s="162" t="s">
        <v>2</v>
      </c>
      <c r="G5" s="162" t="s">
        <v>3</v>
      </c>
      <c r="H5" s="160" t="s">
        <v>345</v>
      </c>
      <c r="I5" s="44"/>
    </row>
    <row r="6" spans="1:9" ht="12" customHeight="1" x14ac:dyDescent="0.3">
      <c r="A6" s="166"/>
      <c r="B6" s="166"/>
      <c r="C6" s="166"/>
      <c r="D6" s="166"/>
      <c r="E6" s="161"/>
      <c r="F6" s="163"/>
      <c r="G6" s="163"/>
      <c r="H6" s="161"/>
      <c r="I6" s="44"/>
    </row>
    <row r="7" spans="1:9" ht="11.1" customHeight="1" x14ac:dyDescent="0.3">
      <c r="A7" s="166"/>
      <c r="B7" s="166"/>
      <c r="C7" s="166"/>
      <c r="D7" s="166"/>
      <c r="E7" s="161"/>
      <c r="F7" s="163"/>
      <c r="G7" s="163"/>
      <c r="H7" s="161"/>
      <c r="I7" s="44"/>
    </row>
    <row r="8" spans="1:9" ht="12" customHeight="1" x14ac:dyDescent="0.3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5"/>
    </row>
    <row r="9" spans="1:9" ht="15" customHeight="1" x14ac:dyDescent="0.3">
      <c r="A9" s="164">
        <v>690</v>
      </c>
      <c r="B9" s="164"/>
      <c r="C9" s="164"/>
      <c r="D9" s="164"/>
      <c r="E9" s="165" t="s">
        <v>228</v>
      </c>
      <c r="F9" s="165"/>
      <c r="G9" s="165"/>
      <c r="H9" s="165"/>
      <c r="I9" s="45"/>
    </row>
    <row r="10" spans="1:9" ht="16.5" customHeight="1" x14ac:dyDescent="0.3">
      <c r="A10" s="54">
        <v>690</v>
      </c>
      <c r="B10" s="55" t="s">
        <v>108</v>
      </c>
      <c r="C10" s="40"/>
      <c r="D10" s="40"/>
      <c r="E10" s="30" t="s">
        <v>107</v>
      </c>
      <c r="F10" s="32">
        <f>F11+F19+F43</f>
        <v>2273711.58</v>
      </c>
      <c r="G10" s="32">
        <f>G11+G19+G43</f>
        <v>2013695.11</v>
      </c>
      <c r="H10" s="151">
        <f>G10/F10*100</f>
        <v>88.564228097919084</v>
      </c>
      <c r="I10" s="13"/>
    </row>
    <row r="11" spans="1:9" ht="25.95" customHeight="1" x14ac:dyDescent="0.3">
      <c r="A11" s="54">
        <v>690</v>
      </c>
      <c r="B11" s="55" t="s">
        <v>109</v>
      </c>
      <c r="C11" s="54"/>
      <c r="D11" s="54"/>
      <c r="E11" s="30" t="s">
        <v>206</v>
      </c>
      <c r="F11" s="32">
        <f>F13+F15+F17</f>
        <v>654972</v>
      </c>
      <c r="G11" s="32">
        <f>G13+G15+G17</f>
        <v>619517.59000000008</v>
      </c>
      <c r="H11" s="151">
        <f>G11/F11*100</f>
        <v>94.586881576617031</v>
      </c>
      <c r="I11" s="13"/>
    </row>
    <row r="12" spans="1:9" ht="19.2" customHeight="1" x14ac:dyDescent="0.3">
      <c r="A12" s="40">
        <v>690</v>
      </c>
      <c r="B12" s="53" t="s">
        <v>109</v>
      </c>
      <c r="C12" s="34" t="s">
        <v>207</v>
      </c>
      <c r="D12" s="40"/>
      <c r="E12" s="33" t="s">
        <v>34</v>
      </c>
      <c r="F12" s="35">
        <f>F13+F15+F17</f>
        <v>654972</v>
      </c>
      <c r="G12" s="35">
        <f>G13+G15+G17</f>
        <v>619517.59000000008</v>
      </c>
      <c r="H12" s="152">
        <f t="shared" ref="H12:H37" si="0">G12/F12*100</f>
        <v>94.586881576617031</v>
      </c>
      <c r="I12" s="14"/>
    </row>
    <row r="13" spans="1:9" x14ac:dyDescent="0.3">
      <c r="A13" s="40">
        <v>690</v>
      </c>
      <c r="B13" s="53" t="s">
        <v>109</v>
      </c>
      <c r="C13" s="34" t="s">
        <v>139</v>
      </c>
      <c r="D13" s="40">
        <v>121</v>
      </c>
      <c r="E13" s="33" t="s">
        <v>35</v>
      </c>
      <c r="F13" s="35">
        <v>472217</v>
      </c>
      <c r="G13" s="35">
        <v>444986.96</v>
      </c>
      <c r="H13" s="152">
        <f t="shared" si="0"/>
        <v>94.233574818356828</v>
      </c>
      <c r="I13" s="14"/>
    </row>
    <row r="14" spans="1:9" x14ac:dyDescent="0.3">
      <c r="A14" s="40">
        <v>690</v>
      </c>
      <c r="B14" s="53" t="s">
        <v>109</v>
      </c>
      <c r="C14" s="34" t="s">
        <v>139</v>
      </c>
      <c r="D14" s="40">
        <v>121</v>
      </c>
      <c r="E14" s="33" t="s">
        <v>155</v>
      </c>
      <c r="F14" s="35">
        <v>472217</v>
      </c>
      <c r="G14" s="35">
        <v>444986.96</v>
      </c>
      <c r="H14" s="152">
        <f t="shared" si="0"/>
        <v>94.233574818356828</v>
      </c>
      <c r="I14" s="14"/>
    </row>
    <row r="15" spans="1:9" ht="24.6" x14ac:dyDescent="0.3">
      <c r="A15" s="40">
        <v>690</v>
      </c>
      <c r="B15" s="53" t="s">
        <v>109</v>
      </c>
      <c r="C15" s="34" t="s">
        <v>139</v>
      </c>
      <c r="D15" s="40">
        <v>122</v>
      </c>
      <c r="E15" s="33" t="s">
        <v>36</v>
      </c>
      <c r="F15" s="35">
        <v>30833</v>
      </c>
      <c r="G15" s="35">
        <v>30833</v>
      </c>
      <c r="H15" s="152">
        <f t="shared" si="0"/>
        <v>100</v>
      </c>
      <c r="I15" s="14"/>
    </row>
    <row r="16" spans="1:9" x14ac:dyDescent="0.3">
      <c r="A16" s="40">
        <v>690</v>
      </c>
      <c r="B16" s="53" t="s">
        <v>109</v>
      </c>
      <c r="C16" s="34" t="s">
        <v>139</v>
      </c>
      <c r="D16" s="40">
        <v>122</v>
      </c>
      <c r="E16" s="33" t="s">
        <v>210</v>
      </c>
      <c r="F16" s="35">
        <v>30833</v>
      </c>
      <c r="G16" s="35">
        <v>30833</v>
      </c>
      <c r="H16" s="152">
        <f t="shared" si="0"/>
        <v>100</v>
      </c>
      <c r="I16" s="14"/>
    </row>
    <row r="17" spans="1:9" ht="36.6" x14ac:dyDescent="0.3">
      <c r="A17" s="40">
        <v>690</v>
      </c>
      <c r="B17" s="53" t="s">
        <v>109</v>
      </c>
      <c r="C17" s="34" t="s">
        <v>139</v>
      </c>
      <c r="D17" s="40">
        <v>129</v>
      </c>
      <c r="E17" s="33" t="s">
        <v>37</v>
      </c>
      <c r="F17" s="35">
        <v>151922</v>
      </c>
      <c r="G17" s="35">
        <v>143697.63</v>
      </c>
      <c r="H17" s="152">
        <f t="shared" si="0"/>
        <v>94.586452258395752</v>
      </c>
      <c r="I17" s="14"/>
    </row>
    <row r="18" spans="1:9" x14ac:dyDescent="0.3">
      <c r="A18" s="40">
        <v>690</v>
      </c>
      <c r="B18" s="53" t="s">
        <v>109</v>
      </c>
      <c r="C18" s="34" t="s">
        <v>139</v>
      </c>
      <c r="D18" s="40">
        <v>129</v>
      </c>
      <c r="E18" s="33" t="s">
        <v>156</v>
      </c>
      <c r="F18" s="35">
        <v>151922</v>
      </c>
      <c r="G18" s="35">
        <v>143697.63</v>
      </c>
      <c r="H18" s="152">
        <f t="shared" si="0"/>
        <v>94.586452258395752</v>
      </c>
      <c r="I18" s="14"/>
    </row>
    <row r="19" spans="1:9" ht="37.200000000000003" customHeight="1" x14ac:dyDescent="0.3">
      <c r="A19" s="54">
        <v>690</v>
      </c>
      <c r="B19" s="55" t="s">
        <v>110</v>
      </c>
      <c r="C19" s="25"/>
      <c r="D19" s="54"/>
      <c r="E19" s="24" t="s">
        <v>208</v>
      </c>
      <c r="F19" s="26">
        <f>F20+F27+F36</f>
        <v>1548939.58</v>
      </c>
      <c r="G19" s="26">
        <f>G20+G27+G36</f>
        <v>1324527.52</v>
      </c>
      <c r="H19" s="151">
        <f>G19/F19*100</f>
        <v>85.511890657478062</v>
      </c>
      <c r="I19" s="14"/>
    </row>
    <row r="20" spans="1:9" ht="37.950000000000003" customHeight="1" x14ac:dyDescent="0.3">
      <c r="A20" s="40">
        <v>690</v>
      </c>
      <c r="B20" s="53" t="s">
        <v>110</v>
      </c>
      <c r="C20" s="34" t="s">
        <v>339</v>
      </c>
      <c r="D20" s="40"/>
      <c r="E20" s="33" t="s">
        <v>38</v>
      </c>
      <c r="F20" s="35">
        <f>F21+F23+F25</f>
        <v>717921</v>
      </c>
      <c r="G20" s="35">
        <f>G21+G23+G25</f>
        <v>683592.4</v>
      </c>
      <c r="H20" s="152">
        <f t="shared" ref="H20" si="1">G20/F20*100</f>
        <v>95.218331822024993</v>
      </c>
      <c r="I20" s="14"/>
    </row>
    <row r="21" spans="1:9" x14ac:dyDescent="0.3">
      <c r="A21" s="40">
        <v>690</v>
      </c>
      <c r="B21" s="53" t="s">
        <v>110</v>
      </c>
      <c r="C21" s="34" t="s">
        <v>140</v>
      </c>
      <c r="D21" s="40">
        <v>121</v>
      </c>
      <c r="E21" s="33" t="s">
        <v>35</v>
      </c>
      <c r="F21" s="35">
        <v>544327</v>
      </c>
      <c r="G21" s="35">
        <v>509998.4</v>
      </c>
      <c r="H21" s="152">
        <f t="shared" si="0"/>
        <v>93.693386512151704</v>
      </c>
      <c r="I21" s="14"/>
    </row>
    <row r="22" spans="1:9" x14ac:dyDescent="0.3">
      <c r="A22" s="40">
        <v>690</v>
      </c>
      <c r="B22" s="53" t="s">
        <v>110</v>
      </c>
      <c r="C22" s="34" t="s">
        <v>140</v>
      </c>
      <c r="D22" s="40">
        <v>121</v>
      </c>
      <c r="E22" s="33" t="s">
        <v>155</v>
      </c>
      <c r="F22" s="35">
        <v>544327</v>
      </c>
      <c r="G22" s="35">
        <v>509998.4</v>
      </c>
      <c r="H22" s="152">
        <f t="shared" si="0"/>
        <v>93.693386512151704</v>
      </c>
      <c r="I22" s="14"/>
    </row>
    <row r="23" spans="1:9" ht="24.6" x14ac:dyDescent="0.3">
      <c r="A23" s="40">
        <v>690</v>
      </c>
      <c r="B23" s="53" t="s">
        <v>110</v>
      </c>
      <c r="C23" s="34" t="s">
        <v>141</v>
      </c>
      <c r="D23" s="40">
        <v>122</v>
      </c>
      <c r="E23" s="33" t="s">
        <v>36</v>
      </c>
      <c r="F23" s="35">
        <v>17346</v>
      </c>
      <c r="G23" s="35">
        <v>17346</v>
      </c>
      <c r="H23" s="152">
        <f t="shared" si="0"/>
        <v>100</v>
      </c>
      <c r="I23" s="14"/>
    </row>
    <row r="24" spans="1:9" x14ac:dyDescent="0.3">
      <c r="A24" s="40">
        <v>690</v>
      </c>
      <c r="B24" s="53" t="s">
        <v>110</v>
      </c>
      <c r="C24" s="34" t="s">
        <v>141</v>
      </c>
      <c r="D24" s="40">
        <v>122</v>
      </c>
      <c r="E24" s="33" t="s">
        <v>210</v>
      </c>
      <c r="F24" s="35">
        <v>17346</v>
      </c>
      <c r="G24" s="35">
        <v>17346</v>
      </c>
      <c r="H24" s="152">
        <f t="shared" si="0"/>
        <v>100</v>
      </c>
      <c r="I24" s="14"/>
    </row>
    <row r="25" spans="1:9" ht="36.6" x14ac:dyDescent="0.3">
      <c r="A25" s="40">
        <v>690</v>
      </c>
      <c r="B25" s="53" t="s">
        <v>110</v>
      </c>
      <c r="C25" s="34" t="s">
        <v>140</v>
      </c>
      <c r="D25" s="40">
        <v>129</v>
      </c>
      <c r="E25" s="33" t="s">
        <v>37</v>
      </c>
      <c r="F25" s="35">
        <v>156248</v>
      </c>
      <c r="G25" s="35">
        <v>156248</v>
      </c>
      <c r="H25" s="152">
        <f t="shared" si="0"/>
        <v>100</v>
      </c>
      <c r="I25" s="14"/>
    </row>
    <row r="26" spans="1:9" x14ac:dyDescent="0.3">
      <c r="A26" s="40">
        <v>690</v>
      </c>
      <c r="B26" s="53" t="s">
        <v>110</v>
      </c>
      <c r="C26" s="34" t="s">
        <v>140</v>
      </c>
      <c r="D26" s="40">
        <v>129</v>
      </c>
      <c r="E26" s="33" t="s">
        <v>156</v>
      </c>
      <c r="F26" s="35">
        <v>156248</v>
      </c>
      <c r="G26" s="35">
        <v>156248</v>
      </c>
      <c r="H26" s="152">
        <f t="shared" si="0"/>
        <v>100</v>
      </c>
      <c r="I26" s="14"/>
    </row>
    <row r="27" spans="1:9" ht="24.6" x14ac:dyDescent="0.3">
      <c r="A27" s="40">
        <v>690</v>
      </c>
      <c r="B27" s="53" t="s">
        <v>110</v>
      </c>
      <c r="C27" s="34" t="s">
        <v>140</v>
      </c>
      <c r="D27" s="40">
        <v>244</v>
      </c>
      <c r="E27" s="33" t="s">
        <v>213</v>
      </c>
      <c r="F27" s="35">
        <f>SUM(F28:F35)</f>
        <v>610229.56000000006</v>
      </c>
      <c r="G27" s="35">
        <f>SUM(G28:G35)</f>
        <v>420146.1</v>
      </c>
      <c r="H27" s="152">
        <f t="shared" si="0"/>
        <v>68.85049947432897</v>
      </c>
      <c r="I27" s="14"/>
    </row>
    <row r="28" spans="1:9" x14ac:dyDescent="0.3">
      <c r="A28" s="40">
        <v>690</v>
      </c>
      <c r="B28" s="53" t="s">
        <v>110</v>
      </c>
      <c r="C28" s="34" t="s">
        <v>140</v>
      </c>
      <c r="D28" s="40">
        <v>244</v>
      </c>
      <c r="E28" s="33" t="s">
        <v>157</v>
      </c>
      <c r="F28" s="35">
        <v>32009.67</v>
      </c>
      <c r="G28" s="35">
        <v>27709.97</v>
      </c>
      <c r="H28" s="152">
        <f t="shared" si="0"/>
        <v>86.567496634610734</v>
      </c>
      <c r="I28" s="14"/>
    </row>
    <row r="29" spans="1:9" x14ac:dyDescent="0.3">
      <c r="A29" s="40">
        <v>690</v>
      </c>
      <c r="B29" s="53" t="s">
        <v>110</v>
      </c>
      <c r="C29" s="34" t="s">
        <v>140</v>
      </c>
      <c r="D29" s="40">
        <v>244</v>
      </c>
      <c r="E29" s="33" t="s">
        <v>158</v>
      </c>
      <c r="F29" s="35">
        <v>344288.89</v>
      </c>
      <c r="G29" s="35">
        <v>220749.33</v>
      </c>
      <c r="H29" s="152">
        <f t="shared" si="0"/>
        <v>64.117471231790248</v>
      </c>
      <c r="I29" s="14"/>
    </row>
    <row r="30" spans="1:9" x14ac:dyDescent="0.3">
      <c r="A30" s="40">
        <v>690</v>
      </c>
      <c r="B30" s="53" t="s">
        <v>110</v>
      </c>
      <c r="C30" s="34" t="s">
        <v>140</v>
      </c>
      <c r="D30" s="40">
        <v>244</v>
      </c>
      <c r="E30" s="33" t="s">
        <v>159</v>
      </c>
      <c r="F30" s="35">
        <v>65000</v>
      </c>
      <c r="G30" s="35">
        <v>60000</v>
      </c>
      <c r="H30" s="152">
        <f t="shared" si="0"/>
        <v>92.307692307692307</v>
      </c>
      <c r="I30" s="14"/>
    </row>
    <row r="31" spans="1:9" x14ac:dyDescent="0.3">
      <c r="A31" s="40">
        <v>690</v>
      </c>
      <c r="B31" s="53" t="s">
        <v>110</v>
      </c>
      <c r="C31" s="34" t="s">
        <v>140</v>
      </c>
      <c r="D31" s="40">
        <v>244</v>
      </c>
      <c r="E31" s="33" t="s">
        <v>164</v>
      </c>
      <c r="F31" s="35">
        <v>40500</v>
      </c>
      <c r="G31" s="35">
        <v>35635.800000000003</v>
      </c>
      <c r="H31" s="152">
        <f t="shared" si="0"/>
        <v>87.989629629629633</v>
      </c>
      <c r="I31" s="14"/>
    </row>
    <row r="32" spans="1:9" x14ac:dyDescent="0.3">
      <c r="A32" s="40">
        <v>690</v>
      </c>
      <c r="B32" s="53" t="s">
        <v>110</v>
      </c>
      <c r="C32" s="34" t="s">
        <v>140</v>
      </c>
      <c r="D32" s="40">
        <v>244</v>
      </c>
      <c r="E32" s="33" t="s">
        <v>160</v>
      </c>
      <c r="F32" s="35">
        <v>12200</v>
      </c>
      <c r="G32" s="35">
        <v>12200</v>
      </c>
      <c r="H32" s="152">
        <f t="shared" si="0"/>
        <v>100</v>
      </c>
      <c r="I32" s="14"/>
    </row>
    <row r="33" spans="1:9" x14ac:dyDescent="0.3">
      <c r="A33" s="40">
        <v>690</v>
      </c>
      <c r="B33" s="53" t="s">
        <v>110</v>
      </c>
      <c r="C33" s="34" t="s">
        <v>140</v>
      </c>
      <c r="D33" s="40">
        <v>244</v>
      </c>
      <c r="E33" s="33" t="s">
        <v>229</v>
      </c>
      <c r="F33" s="35">
        <v>19361</v>
      </c>
      <c r="G33" s="35">
        <v>0</v>
      </c>
      <c r="H33" s="152">
        <f t="shared" si="0"/>
        <v>0</v>
      </c>
      <c r="I33" s="14"/>
    </row>
    <row r="34" spans="1:9" x14ac:dyDescent="0.3">
      <c r="A34" s="40">
        <v>690</v>
      </c>
      <c r="B34" s="53" t="s">
        <v>110</v>
      </c>
      <c r="C34" s="34" t="s">
        <v>140</v>
      </c>
      <c r="D34" s="40">
        <v>244</v>
      </c>
      <c r="E34" s="33" t="s">
        <v>161</v>
      </c>
      <c r="F34" s="35">
        <v>80000</v>
      </c>
      <c r="G34" s="35">
        <v>58851</v>
      </c>
      <c r="H34" s="152">
        <f t="shared" si="0"/>
        <v>73.563749999999999</v>
      </c>
      <c r="I34" s="14"/>
    </row>
    <row r="35" spans="1:9" x14ac:dyDescent="0.3">
      <c r="A35" s="40">
        <v>690</v>
      </c>
      <c r="B35" s="53" t="s">
        <v>110</v>
      </c>
      <c r="C35" s="34" t="s">
        <v>140</v>
      </c>
      <c r="D35" s="40">
        <v>244</v>
      </c>
      <c r="E35" s="33" t="s">
        <v>162</v>
      </c>
      <c r="F35" s="35">
        <v>16870</v>
      </c>
      <c r="G35" s="35">
        <v>5000</v>
      </c>
      <c r="H35" s="152">
        <f t="shared" si="0"/>
        <v>29.638411381149972</v>
      </c>
      <c r="I35" s="14"/>
    </row>
    <row r="36" spans="1:9" ht="24.6" x14ac:dyDescent="0.3">
      <c r="A36" s="40">
        <v>690</v>
      </c>
      <c r="B36" s="53" t="s">
        <v>110</v>
      </c>
      <c r="C36" s="34" t="s">
        <v>242</v>
      </c>
      <c r="D36" s="40"/>
      <c r="E36" s="33" t="s">
        <v>243</v>
      </c>
      <c r="F36" s="35">
        <v>220789.02</v>
      </c>
      <c r="G36" s="35">
        <v>220789.02</v>
      </c>
      <c r="H36" s="152">
        <f t="shared" si="0"/>
        <v>100</v>
      </c>
      <c r="I36" s="14"/>
    </row>
    <row r="37" spans="1:9" x14ac:dyDescent="0.3">
      <c r="A37" s="40">
        <v>690</v>
      </c>
      <c r="B37" s="53" t="s">
        <v>110</v>
      </c>
      <c r="C37" s="34" t="s">
        <v>242</v>
      </c>
      <c r="D37" s="40">
        <v>121</v>
      </c>
      <c r="E37" s="33" t="s">
        <v>35</v>
      </c>
      <c r="F37" s="35">
        <v>168341.44</v>
      </c>
      <c r="G37" s="35">
        <v>168341.44</v>
      </c>
      <c r="H37" s="152">
        <f t="shared" si="0"/>
        <v>100</v>
      </c>
      <c r="I37" s="14"/>
    </row>
    <row r="38" spans="1:9" x14ac:dyDescent="0.3">
      <c r="A38" s="40"/>
      <c r="B38" s="53"/>
      <c r="C38" s="34" t="s">
        <v>242</v>
      </c>
      <c r="D38" s="40">
        <v>121</v>
      </c>
      <c r="E38" s="33" t="s">
        <v>155</v>
      </c>
      <c r="F38" s="35">
        <v>168341.44</v>
      </c>
      <c r="G38" s="35">
        <v>168341.44</v>
      </c>
      <c r="H38" s="152"/>
      <c r="I38" s="14"/>
    </row>
    <row r="39" spans="1:9" ht="24.6" x14ac:dyDescent="0.3">
      <c r="A39" s="40">
        <v>690</v>
      </c>
      <c r="B39" s="53" t="s">
        <v>110</v>
      </c>
      <c r="C39" s="34" t="s">
        <v>242</v>
      </c>
      <c r="D39" s="40">
        <v>122</v>
      </c>
      <c r="E39" s="33" t="s">
        <v>36</v>
      </c>
      <c r="F39" s="35">
        <v>1235.3800000000001</v>
      </c>
      <c r="G39" s="35">
        <v>1235.3800000000001</v>
      </c>
      <c r="H39" s="152"/>
      <c r="I39" s="14"/>
    </row>
    <row r="40" spans="1:9" x14ac:dyDescent="0.3">
      <c r="A40" s="40">
        <v>690</v>
      </c>
      <c r="B40" s="53" t="s">
        <v>110</v>
      </c>
      <c r="C40" s="34" t="s">
        <v>242</v>
      </c>
      <c r="D40" s="40">
        <v>122</v>
      </c>
      <c r="E40" s="33" t="s">
        <v>210</v>
      </c>
      <c r="F40" s="35">
        <v>1235.3800000000001</v>
      </c>
      <c r="G40" s="35">
        <v>1235.3800000000001</v>
      </c>
      <c r="H40" s="152"/>
      <c r="I40" s="14"/>
    </row>
    <row r="41" spans="1:9" ht="36.6" x14ac:dyDescent="0.3">
      <c r="A41" s="40"/>
      <c r="B41" s="53"/>
      <c r="C41" s="34" t="s">
        <v>242</v>
      </c>
      <c r="D41" s="40">
        <v>129</v>
      </c>
      <c r="E41" s="33" t="s">
        <v>37</v>
      </c>
      <c r="F41" s="35">
        <v>51212.2</v>
      </c>
      <c r="G41" s="35">
        <v>51212.2</v>
      </c>
      <c r="H41" s="152"/>
      <c r="I41" s="14"/>
    </row>
    <row r="42" spans="1:9" x14ac:dyDescent="0.3">
      <c r="A42" s="40">
        <v>690</v>
      </c>
      <c r="B42" s="53" t="s">
        <v>110</v>
      </c>
      <c r="C42" s="34" t="s">
        <v>242</v>
      </c>
      <c r="D42" s="40">
        <v>129</v>
      </c>
      <c r="E42" s="33" t="s">
        <v>156</v>
      </c>
      <c r="F42" s="35">
        <v>51212.2</v>
      </c>
      <c r="G42" s="35">
        <v>51212.2</v>
      </c>
      <c r="H42" s="152"/>
      <c r="I42" s="14"/>
    </row>
    <row r="43" spans="1:9" x14ac:dyDescent="0.3">
      <c r="A43" s="40">
        <v>690</v>
      </c>
      <c r="B43" s="53" t="s">
        <v>112</v>
      </c>
      <c r="C43" s="34"/>
      <c r="D43" s="40"/>
      <c r="E43" s="33" t="s">
        <v>111</v>
      </c>
      <c r="F43" s="35">
        <f>F44+F47</f>
        <v>69800</v>
      </c>
      <c r="G43" s="35">
        <f>G44+G47</f>
        <v>69650</v>
      </c>
      <c r="H43" s="153">
        <f>G43/F43*100</f>
        <v>99.785100286532952</v>
      </c>
      <c r="I43" s="14"/>
    </row>
    <row r="44" spans="1:9" ht="46.2" customHeight="1" x14ac:dyDescent="0.3">
      <c r="A44" s="40">
        <v>690</v>
      </c>
      <c r="B44" s="53" t="s">
        <v>112</v>
      </c>
      <c r="C44" s="34" t="s">
        <v>209</v>
      </c>
      <c r="D44" s="40"/>
      <c r="E44" s="33" t="s">
        <v>211</v>
      </c>
      <c r="F44" s="35">
        <v>150</v>
      </c>
      <c r="G44" s="35">
        <v>0</v>
      </c>
      <c r="H44" s="153">
        <v>150</v>
      </c>
      <c r="I44" s="14"/>
    </row>
    <row r="45" spans="1:9" ht="24.6" x14ac:dyDescent="0.3">
      <c r="A45" s="40">
        <v>690</v>
      </c>
      <c r="B45" s="53" t="s">
        <v>112</v>
      </c>
      <c r="C45" s="34" t="s">
        <v>144</v>
      </c>
      <c r="D45" s="40">
        <v>244</v>
      </c>
      <c r="E45" s="33" t="s">
        <v>213</v>
      </c>
      <c r="F45" s="35">
        <v>150</v>
      </c>
      <c r="G45" s="35">
        <v>0</v>
      </c>
      <c r="H45" s="153">
        <f>G45/F45*100</f>
        <v>0</v>
      </c>
      <c r="I45" s="14"/>
    </row>
    <row r="46" spans="1:9" x14ac:dyDescent="0.3">
      <c r="A46" s="40">
        <v>690</v>
      </c>
      <c r="B46" s="53" t="s">
        <v>112</v>
      </c>
      <c r="C46" s="34" t="s">
        <v>209</v>
      </c>
      <c r="D46" s="40">
        <v>244</v>
      </c>
      <c r="E46" s="33" t="s">
        <v>162</v>
      </c>
      <c r="F46" s="35">
        <v>150</v>
      </c>
      <c r="G46" s="35">
        <v>150</v>
      </c>
      <c r="H46" s="153">
        <f t="shared" ref="H46:H49" si="2">G46/F46*100</f>
        <v>100</v>
      </c>
      <c r="I46" s="14"/>
    </row>
    <row r="47" spans="1:9" ht="24" customHeight="1" x14ac:dyDescent="0.3">
      <c r="A47" s="40">
        <v>690</v>
      </c>
      <c r="B47" s="53" t="s">
        <v>112</v>
      </c>
      <c r="C47" s="34" t="s">
        <v>230</v>
      </c>
      <c r="D47" s="40"/>
      <c r="E47" s="33" t="s">
        <v>231</v>
      </c>
      <c r="F47" s="35">
        <v>69650</v>
      </c>
      <c r="G47" s="35">
        <v>69650</v>
      </c>
      <c r="H47" s="153">
        <f t="shared" si="2"/>
        <v>100</v>
      </c>
      <c r="I47" s="14"/>
    </row>
    <row r="48" spans="1:9" ht="24.6" x14ac:dyDescent="0.3">
      <c r="A48" s="40">
        <v>690</v>
      </c>
      <c r="B48" s="53" t="s">
        <v>112</v>
      </c>
      <c r="C48" s="34" t="s">
        <v>230</v>
      </c>
      <c r="D48" s="40">
        <v>244</v>
      </c>
      <c r="E48" s="33" t="s">
        <v>213</v>
      </c>
      <c r="F48" s="35">
        <v>69650</v>
      </c>
      <c r="G48" s="35">
        <v>69650</v>
      </c>
      <c r="H48" s="153">
        <f t="shared" si="2"/>
        <v>100</v>
      </c>
      <c r="I48" s="14"/>
    </row>
    <row r="49" spans="1:9" x14ac:dyDescent="0.3">
      <c r="A49" s="40">
        <v>690</v>
      </c>
      <c r="B49" s="53" t="s">
        <v>112</v>
      </c>
      <c r="C49" s="34" t="s">
        <v>230</v>
      </c>
      <c r="D49" s="40">
        <v>244</v>
      </c>
      <c r="E49" s="33" t="s">
        <v>164</v>
      </c>
      <c r="F49" s="35">
        <v>69650</v>
      </c>
      <c r="G49" s="35">
        <v>69650</v>
      </c>
      <c r="H49" s="153">
        <f t="shared" si="2"/>
        <v>100</v>
      </c>
      <c r="I49" s="14"/>
    </row>
    <row r="50" spans="1:9" x14ac:dyDescent="0.3">
      <c r="A50" s="40"/>
      <c r="B50" s="53"/>
      <c r="C50" s="34"/>
      <c r="D50" s="40"/>
      <c r="E50" s="33"/>
      <c r="F50" s="35"/>
      <c r="G50" s="35"/>
      <c r="H50" s="153"/>
      <c r="I50" s="14"/>
    </row>
    <row r="51" spans="1:9" x14ac:dyDescent="0.3">
      <c r="A51" s="54">
        <v>690</v>
      </c>
      <c r="B51" s="55" t="s">
        <v>114</v>
      </c>
      <c r="C51" s="25"/>
      <c r="D51" s="54"/>
      <c r="E51" s="24" t="s">
        <v>113</v>
      </c>
      <c r="F51" s="26">
        <f>F52</f>
        <v>76000</v>
      </c>
      <c r="G51" s="26">
        <f>G52</f>
        <v>76000</v>
      </c>
      <c r="H51" s="154">
        <f>G51/F51*100</f>
        <v>100</v>
      </c>
      <c r="I51" s="14"/>
    </row>
    <row r="52" spans="1:9" x14ac:dyDescent="0.3">
      <c r="A52" s="40">
        <v>690</v>
      </c>
      <c r="B52" s="53" t="s">
        <v>116</v>
      </c>
      <c r="C52" s="25"/>
      <c r="D52" s="54"/>
      <c r="E52" s="33" t="s">
        <v>154</v>
      </c>
      <c r="F52" s="35">
        <f>F53</f>
        <v>76000</v>
      </c>
      <c r="G52" s="35">
        <f>G53</f>
        <v>76000</v>
      </c>
      <c r="H52" s="155">
        <v>100</v>
      </c>
      <c r="I52" s="14"/>
    </row>
    <row r="53" spans="1:9" ht="27" customHeight="1" x14ac:dyDescent="0.3">
      <c r="A53" s="40">
        <v>690</v>
      </c>
      <c r="B53" s="53" t="s">
        <v>116</v>
      </c>
      <c r="C53" s="34" t="s">
        <v>145</v>
      </c>
      <c r="D53" s="40"/>
      <c r="E53" s="33" t="s">
        <v>39</v>
      </c>
      <c r="F53" s="35">
        <f>F54+F56</f>
        <v>76000</v>
      </c>
      <c r="G53" s="35">
        <f>G54+G56</f>
        <v>76000</v>
      </c>
      <c r="H53" s="153">
        <f>G53/F53*100</f>
        <v>100</v>
      </c>
      <c r="I53" s="14"/>
    </row>
    <row r="54" spans="1:9" x14ac:dyDescent="0.3">
      <c r="A54" s="40">
        <v>690</v>
      </c>
      <c r="B54" s="53" t="s">
        <v>116</v>
      </c>
      <c r="C54" s="34" t="s">
        <v>142</v>
      </c>
      <c r="D54" s="40">
        <v>121</v>
      </c>
      <c r="E54" s="33" t="s">
        <v>35</v>
      </c>
      <c r="F54" s="35">
        <v>59215.46</v>
      </c>
      <c r="G54" s="35">
        <v>59215.46</v>
      </c>
      <c r="H54" s="153">
        <f>G54/F54*100</f>
        <v>100</v>
      </c>
      <c r="I54" s="14"/>
    </row>
    <row r="55" spans="1:9" x14ac:dyDescent="0.3">
      <c r="A55" s="40">
        <v>690</v>
      </c>
      <c r="B55" s="53" t="s">
        <v>116</v>
      </c>
      <c r="C55" s="34" t="s">
        <v>142</v>
      </c>
      <c r="D55" s="40">
        <v>121</v>
      </c>
      <c r="E55" s="33" t="s">
        <v>155</v>
      </c>
      <c r="F55" s="35">
        <v>59215.46</v>
      </c>
      <c r="G55" s="35">
        <v>59215.46</v>
      </c>
      <c r="H55" s="153">
        <f>G55/F55*100</f>
        <v>100</v>
      </c>
      <c r="I55" s="14"/>
    </row>
    <row r="56" spans="1:9" ht="36.6" x14ac:dyDescent="0.3">
      <c r="A56" s="40">
        <v>690</v>
      </c>
      <c r="B56" s="53" t="s">
        <v>116</v>
      </c>
      <c r="C56" s="34" t="s">
        <v>143</v>
      </c>
      <c r="D56" s="40">
        <v>129</v>
      </c>
      <c r="E56" s="33" t="s">
        <v>37</v>
      </c>
      <c r="F56" s="35">
        <v>16784.54</v>
      </c>
      <c r="G56" s="35">
        <v>16784.54</v>
      </c>
      <c r="H56" s="153">
        <f>G56/F56*100</f>
        <v>100</v>
      </c>
      <c r="I56" s="14"/>
    </row>
    <row r="57" spans="1:9" x14ac:dyDescent="0.3">
      <c r="A57" s="40">
        <v>690</v>
      </c>
      <c r="B57" s="53" t="s">
        <v>116</v>
      </c>
      <c r="C57" s="34" t="s">
        <v>143</v>
      </c>
      <c r="D57" s="40">
        <v>129</v>
      </c>
      <c r="E57" s="33" t="s">
        <v>156</v>
      </c>
      <c r="F57" s="35">
        <v>17089.82</v>
      </c>
      <c r="G57" s="35">
        <v>17089.82</v>
      </c>
      <c r="H57" s="153">
        <f>G56/F56*100</f>
        <v>100</v>
      </c>
      <c r="I57" s="14"/>
    </row>
    <row r="58" spans="1:9" ht="26.4" customHeight="1" x14ac:dyDescent="0.3">
      <c r="A58" s="54">
        <v>690</v>
      </c>
      <c r="B58" s="55" t="s">
        <v>117</v>
      </c>
      <c r="C58" s="25"/>
      <c r="D58" s="54"/>
      <c r="E58" s="24" t="s">
        <v>118</v>
      </c>
      <c r="F58" s="26">
        <f>F59+F63+F68</f>
        <v>284404</v>
      </c>
      <c r="G58" s="26">
        <f>G59+G63+G68</f>
        <v>264620.92000000004</v>
      </c>
      <c r="H58" s="154">
        <f>G58/F58*100</f>
        <v>93.044021884361698</v>
      </c>
      <c r="I58" s="14"/>
    </row>
    <row r="59" spans="1:9" ht="18.600000000000001" customHeight="1" x14ac:dyDescent="0.3">
      <c r="A59" s="40">
        <v>690</v>
      </c>
      <c r="B59" s="53" t="s">
        <v>120</v>
      </c>
      <c r="C59" s="34"/>
      <c r="D59" s="40"/>
      <c r="E59" s="33" t="s">
        <v>119</v>
      </c>
      <c r="F59" s="35">
        <v>20000</v>
      </c>
      <c r="G59" s="35">
        <v>19954.7</v>
      </c>
      <c r="H59" s="153">
        <f>G59/F59*100</f>
        <v>99.773499999999999</v>
      </c>
      <c r="I59" s="14"/>
    </row>
    <row r="60" spans="1:9" ht="22.95" customHeight="1" x14ac:dyDescent="0.3">
      <c r="A60" s="40">
        <v>690</v>
      </c>
      <c r="B60" s="53" t="s">
        <v>120</v>
      </c>
      <c r="C60" s="34" t="s">
        <v>146</v>
      </c>
      <c r="D60" s="40"/>
      <c r="E60" s="33" t="s">
        <v>212</v>
      </c>
      <c r="F60" s="35">
        <v>20000</v>
      </c>
      <c r="G60" s="35">
        <v>19954.7</v>
      </c>
      <c r="H60" s="153">
        <f>G60/F60*100</f>
        <v>99.773499999999999</v>
      </c>
      <c r="I60" s="14"/>
    </row>
    <row r="61" spans="1:9" ht="24.6" x14ac:dyDescent="0.3">
      <c r="A61" s="40">
        <v>690</v>
      </c>
      <c r="B61" s="53" t="s">
        <v>120</v>
      </c>
      <c r="C61" s="34" t="s">
        <v>146</v>
      </c>
      <c r="D61" s="40">
        <v>244</v>
      </c>
      <c r="E61" s="33" t="s">
        <v>213</v>
      </c>
      <c r="F61" s="35">
        <v>20000</v>
      </c>
      <c r="G61" s="35">
        <v>19954.7</v>
      </c>
      <c r="H61" s="153">
        <f t="shared" ref="H61:H71" si="3">G61/F61*100</f>
        <v>99.773499999999999</v>
      </c>
      <c r="I61" s="14"/>
    </row>
    <row r="62" spans="1:9" x14ac:dyDescent="0.3">
      <c r="A62" s="40">
        <v>690</v>
      </c>
      <c r="B62" s="53" t="s">
        <v>120</v>
      </c>
      <c r="C62" s="34" t="s">
        <v>146</v>
      </c>
      <c r="D62" s="40">
        <v>244</v>
      </c>
      <c r="E62" s="33" t="s">
        <v>164</v>
      </c>
      <c r="F62" s="35">
        <v>20000</v>
      </c>
      <c r="G62" s="35">
        <v>19954.7</v>
      </c>
      <c r="H62" s="153">
        <f t="shared" si="3"/>
        <v>99.773499999999999</v>
      </c>
      <c r="I62" s="14"/>
    </row>
    <row r="63" spans="1:9" ht="24.6" x14ac:dyDescent="0.3">
      <c r="A63" s="40">
        <v>690</v>
      </c>
      <c r="B63" s="53" t="s">
        <v>120</v>
      </c>
      <c r="C63" s="34" t="s">
        <v>232</v>
      </c>
      <c r="D63" s="40"/>
      <c r="E63" s="33" t="s">
        <v>233</v>
      </c>
      <c r="F63" s="35">
        <f>F64+F66</f>
        <v>212204</v>
      </c>
      <c r="G63" s="35">
        <f>G64+G66</f>
        <v>194263</v>
      </c>
      <c r="H63" s="153">
        <f t="shared" si="3"/>
        <v>91.545399709713294</v>
      </c>
      <c r="I63" s="14"/>
    </row>
    <row r="64" spans="1:9" x14ac:dyDescent="0.3">
      <c r="A64" s="40">
        <v>690</v>
      </c>
      <c r="B64" s="53" t="s">
        <v>120</v>
      </c>
      <c r="C64" s="34" t="s">
        <v>232</v>
      </c>
      <c r="D64" s="40">
        <v>111</v>
      </c>
      <c r="E64" s="33" t="s">
        <v>234</v>
      </c>
      <c r="F64" s="35">
        <v>166187</v>
      </c>
      <c r="G64" s="35">
        <v>150131.34</v>
      </c>
      <c r="H64" s="153">
        <f t="shared" si="3"/>
        <v>90.338799063705338</v>
      </c>
      <c r="I64" s="14"/>
    </row>
    <row r="65" spans="1:9" x14ac:dyDescent="0.3">
      <c r="A65" s="40">
        <v>690</v>
      </c>
      <c r="B65" s="53" t="s">
        <v>120</v>
      </c>
      <c r="C65" s="34" t="s">
        <v>232</v>
      </c>
      <c r="D65" s="40">
        <v>111</v>
      </c>
      <c r="E65" s="33" t="s">
        <v>155</v>
      </c>
      <c r="F65" s="35">
        <v>166187</v>
      </c>
      <c r="G65" s="35">
        <v>150131.34</v>
      </c>
      <c r="H65" s="153">
        <f t="shared" si="3"/>
        <v>90.338799063705338</v>
      </c>
      <c r="I65" s="14"/>
    </row>
    <row r="66" spans="1:9" ht="24.6" x14ac:dyDescent="0.3">
      <c r="A66" s="40">
        <v>690</v>
      </c>
      <c r="B66" s="53" t="s">
        <v>120</v>
      </c>
      <c r="C66" s="34" t="s">
        <v>232</v>
      </c>
      <c r="D66" s="40">
        <v>119</v>
      </c>
      <c r="E66" s="33" t="s">
        <v>235</v>
      </c>
      <c r="F66" s="35">
        <v>46017</v>
      </c>
      <c r="G66" s="35">
        <v>44131.66</v>
      </c>
      <c r="H66" s="153">
        <f t="shared" si="3"/>
        <v>95.902948910185373</v>
      </c>
      <c r="I66" s="14"/>
    </row>
    <row r="67" spans="1:9" x14ac:dyDescent="0.3">
      <c r="A67" s="40">
        <v>690</v>
      </c>
      <c r="B67" s="53" t="s">
        <v>120</v>
      </c>
      <c r="C67" s="34" t="s">
        <v>232</v>
      </c>
      <c r="D67" s="40">
        <v>119</v>
      </c>
      <c r="E67" s="33" t="s">
        <v>156</v>
      </c>
      <c r="F67" s="35">
        <v>46017</v>
      </c>
      <c r="G67" s="35">
        <v>44131.66</v>
      </c>
      <c r="H67" s="153">
        <f t="shared" si="3"/>
        <v>95.902948910185373</v>
      </c>
      <c r="I67" s="14"/>
    </row>
    <row r="68" spans="1:9" ht="24.6" x14ac:dyDescent="0.3">
      <c r="A68" s="40">
        <v>690</v>
      </c>
      <c r="B68" s="53" t="s">
        <v>120</v>
      </c>
      <c r="C68" s="34" t="s">
        <v>232</v>
      </c>
      <c r="D68" s="40">
        <v>244</v>
      </c>
      <c r="E68" s="33" t="s">
        <v>213</v>
      </c>
      <c r="F68" s="35">
        <f>F69+F70+F71</f>
        <v>52200</v>
      </c>
      <c r="G68" s="35">
        <f>G69+G70+G71</f>
        <v>50403.22</v>
      </c>
      <c r="H68" s="153">
        <f t="shared" si="3"/>
        <v>96.557892720306512</v>
      </c>
      <c r="I68" s="14"/>
    </row>
    <row r="69" spans="1:9" x14ac:dyDescent="0.3">
      <c r="A69" s="40">
        <v>690</v>
      </c>
      <c r="B69" s="53" t="s">
        <v>120</v>
      </c>
      <c r="C69" s="34" t="s">
        <v>232</v>
      </c>
      <c r="D69" s="40">
        <v>244</v>
      </c>
      <c r="E69" s="33" t="s">
        <v>158</v>
      </c>
      <c r="F69" s="35">
        <v>26300</v>
      </c>
      <c r="G69" s="35">
        <v>24825.02</v>
      </c>
      <c r="H69" s="153">
        <f t="shared" si="3"/>
        <v>94.39171102661598</v>
      </c>
      <c r="I69" s="14"/>
    </row>
    <row r="70" spans="1:9" x14ac:dyDescent="0.3">
      <c r="A70" s="40">
        <v>690</v>
      </c>
      <c r="B70" s="53" t="s">
        <v>120</v>
      </c>
      <c r="C70" s="34" t="s">
        <v>232</v>
      </c>
      <c r="D70" s="40">
        <v>244</v>
      </c>
      <c r="E70" s="33" t="s">
        <v>164</v>
      </c>
      <c r="F70" s="35">
        <v>7900</v>
      </c>
      <c r="G70" s="35">
        <v>7880.2</v>
      </c>
      <c r="H70" s="153">
        <f t="shared" si="3"/>
        <v>99.749367088607585</v>
      </c>
      <c r="I70" s="14"/>
    </row>
    <row r="71" spans="1:9" x14ac:dyDescent="0.3">
      <c r="A71" s="40">
        <v>690</v>
      </c>
      <c r="B71" s="53" t="s">
        <v>120</v>
      </c>
      <c r="C71" s="34" t="s">
        <v>232</v>
      </c>
      <c r="D71" s="40">
        <v>244</v>
      </c>
      <c r="E71" s="33" t="s">
        <v>161</v>
      </c>
      <c r="F71" s="35">
        <v>18000</v>
      </c>
      <c r="G71" s="35">
        <v>17698</v>
      </c>
      <c r="H71" s="153">
        <f t="shared" si="3"/>
        <v>98.322222222222223</v>
      </c>
      <c r="I71" s="14"/>
    </row>
    <row r="72" spans="1:9" x14ac:dyDescent="0.3">
      <c r="A72" s="54">
        <v>690</v>
      </c>
      <c r="B72" s="55" t="s">
        <v>122</v>
      </c>
      <c r="C72" s="25"/>
      <c r="D72" s="54"/>
      <c r="E72" s="24" t="s">
        <v>121</v>
      </c>
      <c r="F72" s="26">
        <f>F73</f>
        <v>1362265.2</v>
      </c>
      <c r="G72" s="26">
        <f>G73</f>
        <v>1276598</v>
      </c>
      <c r="H72" s="156">
        <f>G72/F72*100</f>
        <v>93.711415369048552</v>
      </c>
      <c r="I72" s="14"/>
    </row>
    <row r="73" spans="1:9" x14ac:dyDescent="0.3">
      <c r="A73" s="40">
        <v>690</v>
      </c>
      <c r="B73" s="53" t="s">
        <v>124</v>
      </c>
      <c r="C73" s="34"/>
      <c r="D73" s="40"/>
      <c r="E73" s="33" t="s">
        <v>123</v>
      </c>
      <c r="F73" s="35">
        <f>F74+F77</f>
        <v>1362265.2</v>
      </c>
      <c r="G73" s="35">
        <f>G74+G77</f>
        <v>1276598</v>
      </c>
      <c r="H73" s="155">
        <f t="shared" ref="H73:H75" si="4">G73/F73*100</f>
        <v>93.711415369048552</v>
      </c>
      <c r="I73" s="14"/>
    </row>
    <row r="74" spans="1:9" ht="36.6" customHeight="1" x14ac:dyDescent="0.3">
      <c r="A74" s="40">
        <v>690</v>
      </c>
      <c r="B74" s="53" t="s">
        <v>124</v>
      </c>
      <c r="C74" s="34" t="s">
        <v>147</v>
      </c>
      <c r="D74" s="40"/>
      <c r="E74" s="33" t="s">
        <v>163</v>
      </c>
      <c r="F74" s="35">
        <v>872303.2</v>
      </c>
      <c r="G74" s="35">
        <v>866598</v>
      </c>
      <c r="H74" s="155">
        <f t="shared" si="4"/>
        <v>99.34596135839007</v>
      </c>
      <c r="I74" s="14"/>
    </row>
    <row r="75" spans="1:9" ht="24.6" x14ac:dyDescent="0.3">
      <c r="A75" s="40">
        <v>690</v>
      </c>
      <c r="B75" s="53" t="s">
        <v>124</v>
      </c>
      <c r="C75" s="34" t="s">
        <v>147</v>
      </c>
      <c r="D75" s="40">
        <v>244</v>
      </c>
      <c r="E75" s="33" t="s">
        <v>213</v>
      </c>
      <c r="F75" s="35">
        <v>872303.2</v>
      </c>
      <c r="G75" s="35">
        <v>866598</v>
      </c>
      <c r="H75" s="155">
        <f t="shared" si="4"/>
        <v>99.34596135839007</v>
      </c>
      <c r="I75" s="14"/>
    </row>
    <row r="76" spans="1:9" x14ac:dyDescent="0.3">
      <c r="A76" s="40">
        <v>690</v>
      </c>
      <c r="B76" s="53" t="s">
        <v>124</v>
      </c>
      <c r="C76" s="34" t="s">
        <v>147</v>
      </c>
      <c r="D76" s="40">
        <v>244</v>
      </c>
      <c r="E76" s="33" t="s">
        <v>159</v>
      </c>
      <c r="F76" s="35">
        <v>872303.2</v>
      </c>
      <c r="G76" s="35">
        <v>866598</v>
      </c>
      <c r="H76" s="153">
        <f t="shared" ref="H76:H79" si="5">G76/F76*100</f>
        <v>99.34596135839007</v>
      </c>
      <c r="I76" s="14"/>
    </row>
    <row r="77" spans="1:9" ht="36" customHeight="1" x14ac:dyDescent="0.3">
      <c r="A77" s="40">
        <v>690</v>
      </c>
      <c r="B77" s="53" t="s">
        <v>124</v>
      </c>
      <c r="C77" s="34" t="s">
        <v>214</v>
      </c>
      <c r="D77" s="40"/>
      <c r="E77" s="33" t="s">
        <v>215</v>
      </c>
      <c r="F77" s="35">
        <v>489962</v>
      </c>
      <c r="G77" s="35">
        <v>410000</v>
      </c>
      <c r="H77" s="153">
        <f t="shared" si="5"/>
        <v>83.679958853951945</v>
      </c>
      <c r="I77" s="14"/>
    </row>
    <row r="78" spans="1:9" ht="24.6" x14ac:dyDescent="0.3">
      <c r="A78" s="40">
        <v>690</v>
      </c>
      <c r="B78" s="53" t="s">
        <v>124</v>
      </c>
      <c r="C78" s="34" t="s">
        <v>214</v>
      </c>
      <c r="D78" s="40">
        <v>244</v>
      </c>
      <c r="E78" s="33" t="s">
        <v>213</v>
      </c>
      <c r="F78" s="35">
        <v>489962</v>
      </c>
      <c r="G78" s="35">
        <v>410000</v>
      </c>
      <c r="H78" s="153">
        <f t="shared" si="5"/>
        <v>83.679958853951945</v>
      </c>
      <c r="I78" s="14"/>
    </row>
    <row r="79" spans="1:9" x14ac:dyDescent="0.3">
      <c r="A79" s="40">
        <v>690</v>
      </c>
      <c r="B79" s="53" t="s">
        <v>124</v>
      </c>
      <c r="C79" s="34" t="s">
        <v>214</v>
      </c>
      <c r="D79" s="40">
        <v>244</v>
      </c>
      <c r="E79" s="33" t="s">
        <v>159</v>
      </c>
      <c r="F79" s="35">
        <v>489962</v>
      </c>
      <c r="G79" s="35">
        <v>410000</v>
      </c>
      <c r="H79" s="153">
        <f t="shared" si="5"/>
        <v>83.679958853951945</v>
      </c>
      <c r="I79" s="14"/>
    </row>
    <row r="80" spans="1:9" x14ac:dyDescent="0.3">
      <c r="A80" s="54">
        <v>690</v>
      </c>
      <c r="B80" s="55" t="s">
        <v>126</v>
      </c>
      <c r="C80" s="25"/>
      <c r="D80" s="54"/>
      <c r="E80" s="24" t="s">
        <v>125</v>
      </c>
      <c r="F80" s="26">
        <f>F81+F85</f>
        <v>876742.35999999987</v>
      </c>
      <c r="G80" s="26">
        <f>G81+G85</f>
        <v>809637.47</v>
      </c>
      <c r="H80" s="156">
        <f>G80/F80*100</f>
        <v>92.346110663570542</v>
      </c>
      <c r="I80" s="14"/>
    </row>
    <row r="81" spans="1:9" x14ac:dyDescent="0.3">
      <c r="A81" s="40">
        <v>690</v>
      </c>
      <c r="B81" s="53" t="s">
        <v>129</v>
      </c>
      <c r="C81" s="25"/>
      <c r="D81" s="54"/>
      <c r="E81" s="33" t="s">
        <v>127</v>
      </c>
      <c r="F81" s="35">
        <v>2973.44</v>
      </c>
      <c r="G81" s="35">
        <v>1473.44</v>
      </c>
      <c r="H81" s="155">
        <f>G81/F81*100</f>
        <v>49.553379250968575</v>
      </c>
      <c r="I81" s="14"/>
    </row>
    <row r="82" spans="1:9" x14ac:dyDescent="0.3">
      <c r="A82" s="40">
        <v>690</v>
      </c>
      <c r="B82" s="53" t="s">
        <v>129</v>
      </c>
      <c r="C82" s="34" t="s">
        <v>217</v>
      </c>
      <c r="D82" s="54"/>
      <c r="E82" s="33" t="s">
        <v>216</v>
      </c>
      <c r="F82" s="35">
        <v>2973.44</v>
      </c>
      <c r="G82" s="35">
        <v>1473.44</v>
      </c>
      <c r="H82" s="155">
        <f t="shared" ref="H82:H84" si="6">G82/F82*100</f>
        <v>49.553379250968575</v>
      </c>
      <c r="I82" s="14"/>
    </row>
    <row r="83" spans="1:9" ht="24.6" x14ac:dyDescent="0.3">
      <c r="A83" s="40">
        <v>690</v>
      </c>
      <c r="B83" s="53" t="s">
        <v>129</v>
      </c>
      <c r="C83" s="34" t="s">
        <v>149</v>
      </c>
      <c r="D83" s="40">
        <v>244</v>
      </c>
      <c r="E83" s="33" t="s">
        <v>213</v>
      </c>
      <c r="F83" s="35">
        <v>2973.44</v>
      </c>
      <c r="G83" s="35">
        <v>1473.44</v>
      </c>
      <c r="H83" s="155">
        <f t="shared" si="6"/>
        <v>49.553379250968575</v>
      </c>
      <c r="I83" s="14"/>
    </row>
    <row r="84" spans="1:9" x14ac:dyDescent="0.3">
      <c r="A84" s="40">
        <v>690</v>
      </c>
      <c r="B84" s="53" t="s">
        <v>129</v>
      </c>
      <c r="C84" s="34" t="s">
        <v>149</v>
      </c>
      <c r="D84" s="40">
        <v>244</v>
      </c>
      <c r="E84" s="33" t="s">
        <v>164</v>
      </c>
      <c r="F84" s="35">
        <v>2973.44</v>
      </c>
      <c r="G84" s="35">
        <v>1473.44</v>
      </c>
      <c r="H84" s="155">
        <f t="shared" si="6"/>
        <v>49.553379250968575</v>
      </c>
      <c r="I84" s="14"/>
    </row>
    <row r="85" spans="1:9" x14ac:dyDescent="0.3">
      <c r="A85" s="40">
        <v>690</v>
      </c>
      <c r="B85" s="53" t="s">
        <v>130</v>
      </c>
      <c r="C85" s="34"/>
      <c r="D85" s="40"/>
      <c r="E85" s="33" t="s">
        <v>128</v>
      </c>
      <c r="F85" s="35">
        <f>F86+F89+F102+F93+F97</f>
        <v>873768.91999999993</v>
      </c>
      <c r="G85" s="35">
        <f>G86+G89+G102+G93+G97</f>
        <v>808164.03</v>
      </c>
      <c r="H85" s="155">
        <f t="shared" ref="H85:H105" si="7">G85/F85*100</f>
        <v>92.491734542354749</v>
      </c>
      <c r="I85" s="14"/>
    </row>
    <row r="86" spans="1:9" ht="36.6" x14ac:dyDescent="0.3">
      <c r="A86" s="40">
        <v>690</v>
      </c>
      <c r="B86" s="53" t="s">
        <v>130</v>
      </c>
      <c r="C86" s="34" t="s">
        <v>218</v>
      </c>
      <c r="D86" s="40"/>
      <c r="E86" s="33" t="s">
        <v>219</v>
      </c>
      <c r="F86" s="35">
        <v>207454.74</v>
      </c>
      <c r="G86" s="35">
        <v>207454.74</v>
      </c>
      <c r="H86" s="155">
        <f t="shared" si="7"/>
        <v>100</v>
      </c>
      <c r="I86" s="14"/>
    </row>
    <row r="87" spans="1:9" ht="24.6" x14ac:dyDescent="0.3">
      <c r="A87" s="40">
        <v>690</v>
      </c>
      <c r="B87" s="53" t="s">
        <v>130</v>
      </c>
      <c r="C87" s="34" t="s">
        <v>148</v>
      </c>
      <c r="D87" s="40">
        <v>244</v>
      </c>
      <c r="E87" s="33" t="s">
        <v>213</v>
      </c>
      <c r="F87" s="35">
        <v>207454.74</v>
      </c>
      <c r="G87" s="35">
        <v>207454.74</v>
      </c>
      <c r="H87" s="155">
        <f t="shared" si="7"/>
        <v>100</v>
      </c>
      <c r="I87" s="14"/>
    </row>
    <row r="88" spans="1:9" x14ac:dyDescent="0.3">
      <c r="A88" s="40">
        <v>690</v>
      </c>
      <c r="B88" s="53" t="s">
        <v>130</v>
      </c>
      <c r="C88" s="34" t="s">
        <v>148</v>
      </c>
      <c r="D88" s="40">
        <v>244</v>
      </c>
      <c r="E88" s="33" t="s">
        <v>159</v>
      </c>
      <c r="F88" s="35">
        <v>207454.74</v>
      </c>
      <c r="G88" s="35">
        <v>207454.74</v>
      </c>
      <c r="H88" s="155">
        <f t="shared" si="7"/>
        <v>100</v>
      </c>
      <c r="I88" s="14"/>
    </row>
    <row r="89" spans="1:9" ht="49.2" customHeight="1" x14ac:dyDescent="0.3">
      <c r="A89" s="40">
        <v>690</v>
      </c>
      <c r="B89" s="53" t="s">
        <v>130</v>
      </c>
      <c r="C89" s="34" t="s">
        <v>220</v>
      </c>
      <c r="D89" s="40"/>
      <c r="E89" s="33" t="s">
        <v>221</v>
      </c>
      <c r="F89" s="35">
        <v>20000</v>
      </c>
      <c r="G89" s="35">
        <v>19903.560000000001</v>
      </c>
      <c r="H89" s="155">
        <f t="shared" si="7"/>
        <v>99.517800000000008</v>
      </c>
      <c r="I89" s="14"/>
    </row>
    <row r="90" spans="1:9" ht="24.6" x14ac:dyDescent="0.3">
      <c r="A90" s="40">
        <v>690</v>
      </c>
      <c r="B90" s="53" t="s">
        <v>130</v>
      </c>
      <c r="C90" s="34" t="s">
        <v>220</v>
      </c>
      <c r="D90" s="40">
        <v>244</v>
      </c>
      <c r="E90" s="33" t="s">
        <v>213</v>
      </c>
      <c r="F90" s="35">
        <v>20000</v>
      </c>
      <c r="G90" s="35">
        <v>19903.560000000001</v>
      </c>
      <c r="H90" s="155">
        <f t="shared" si="7"/>
        <v>99.517800000000008</v>
      </c>
      <c r="I90" s="14"/>
    </row>
    <row r="91" spans="1:9" x14ac:dyDescent="0.3">
      <c r="A91" s="40">
        <v>690</v>
      </c>
      <c r="B91" s="53" t="s">
        <v>130</v>
      </c>
      <c r="C91" s="34" t="s">
        <v>220</v>
      </c>
      <c r="D91" s="40">
        <v>244</v>
      </c>
      <c r="E91" s="33" t="s">
        <v>159</v>
      </c>
      <c r="F91" s="35">
        <v>20000</v>
      </c>
      <c r="G91" s="35">
        <v>19903.560000000001</v>
      </c>
      <c r="H91" s="155">
        <f t="shared" si="7"/>
        <v>99.517800000000008</v>
      </c>
      <c r="I91" s="14"/>
    </row>
    <row r="92" spans="1:9" x14ac:dyDescent="0.3">
      <c r="A92" s="40">
        <v>690</v>
      </c>
      <c r="B92" s="53" t="s">
        <v>130</v>
      </c>
      <c r="C92" s="34" t="s">
        <v>150</v>
      </c>
      <c r="D92" s="40"/>
      <c r="E92" s="33" t="s">
        <v>165</v>
      </c>
      <c r="F92" s="35">
        <f>F93+F94+F95</f>
        <v>805898.98</v>
      </c>
      <c r="G92" s="35">
        <f>G93+G94+G95</f>
        <v>676438.62</v>
      </c>
      <c r="H92" s="155">
        <f t="shared" si="7"/>
        <v>83.935907202662051</v>
      </c>
      <c r="I92" s="14"/>
    </row>
    <row r="93" spans="1:9" ht="24.6" x14ac:dyDescent="0.3">
      <c r="A93" s="40">
        <v>690</v>
      </c>
      <c r="B93" s="53" t="s">
        <v>130</v>
      </c>
      <c r="C93" s="34" t="s">
        <v>150</v>
      </c>
      <c r="D93" s="40">
        <v>244</v>
      </c>
      <c r="E93" s="33" t="s">
        <v>213</v>
      </c>
      <c r="F93" s="35">
        <f>F94+F95+F96</f>
        <v>407709.49</v>
      </c>
      <c r="G93" s="35">
        <f>G94+G95+G96</f>
        <v>342979.31</v>
      </c>
      <c r="H93" s="155">
        <f t="shared" si="7"/>
        <v>84.123455159211531</v>
      </c>
      <c r="I93" s="14"/>
    </row>
    <row r="94" spans="1:9" x14ac:dyDescent="0.3">
      <c r="A94" s="40">
        <v>690</v>
      </c>
      <c r="B94" s="53" t="s">
        <v>130</v>
      </c>
      <c r="C94" s="34" t="s">
        <v>150</v>
      </c>
      <c r="D94" s="40">
        <v>244</v>
      </c>
      <c r="E94" s="33" t="s">
        <v>158</v>
      </c>
      <c r="F94" s="35">
        <v>382709.49</v>
      </c>
      <c r="G94" s="35">
        <v>318459.31</v>
      </c>
      <c r="H94" s="155">
        <f t="shared" si="7"/>
        <v>83.21176200778298</v>
      </c>
      <c r="I94" s="14"/>
    </row>
    <row r="95" spans="1:9" x14ac:dyDescent="0.3">
      <c r="A95" s="40">
        <v>690</v>
      </c>
      <c r="B95" s="53" t="s">
        <v>130</v>
      </c>
      <c r="C95" s="34" t="s">
        <v>150</v>
      </c>
      <c r="D95" s="40">
        <v>244</v>
      </c>
      <c r="E95" s="33" t="s">
        <v>159</v>
      </c>
      <c r="F95" s="35">
        <v>15480</v>
      </c>
      <c r="G95" s="35">
        <v>15000</v>
      </c>
      <c r="H95" s="155">
        <f t="shared" si="7"/>
        <v>96.899224806201545</v>
      </c>
      <c r="I95" s="14"/>
    </row>
    <row r="96" spans="1:9" x14ac:dyDescent="0.3">
      <c r="A96" s="40">
        <v>690</v>
      </c>
      <c r="B96" s="53" t="s">
        <v>130</v>
      </c>
      <c r="C96" s="34" t="s">
        <v>150</v>
      </c>
      <c r="D96" s="40">
        <v>244</v>
      </c>
      <c r="E96" s="33" t="s">
        <v>162</v>
      </c>
      <c r="F96" s="35">
        <v>9520</v>
      </c>
      <c r="G96" s="35">
        <v>9520</v>
      </c>
      <c r="H96" s="155">
        <f t="shared" si="7"/>
        <v>100</v>
      </c>
      <c r="I96" s="14"/>
    </row>
    <row r="97" spans="1:9" ht="24.6" x14ac:dyDescent="0.3">
      <c r="A97" s="40">
        <v>690</v>
      </c>
      <c r="B97" s="53" t="s">
        <v>130</v>
      </c>
      <c r="C97" s="34" t="s">
        <v>152</v>
      </c>
      <c r="D97" s="40"/>
      <c r="E97" s="33" t="s">
        <v>222</v>
      </c>
      <c r="F97" s="35">
        <v>9400</v>
      </c>
      <c r="G97" s="35">
        <v>9375</v>
      </c>
      <c r="H97" s="155">
        <f t="shared" si="7"/>
        <v>99.7340425531915</v>
      </c>
      <c r="I97" s="14"/>
    </row>
    <row r="98" spans="1:9" ht="24.6" x14ac:dyDescent="0.3">
      <c r="A98" s="40">
        <v>690</v>
      </c>
      <c r="B98" s="53" t="s">
        <v>130</v>
      </c>
      <c r="C98" s="34" t="s">
        <v>152</v>
      </c>
      <c r="D98" s="40">
        <v>244</v>
      </c>
      <c r="E98" s="33" t="s">
        <v>213</v>
      </c>
      <c r="F98" s="35">
        <f>F99+F100</f>
        <v>9400</v>
      </c>
      <c r="G98" s="35">
        <f>G99+G100</f>
        <v>9375</v>
      </c>
      <c r="H98" s="155">
        <f t="shared" si="7"/>
        <v>99.7340425531915</v>
      </c>
      <c r="I98" s="14"/>
    </row>
    <row r="99" spans="1:9" x14ac:dyDescent="0.3">
      <c r="A99" s="40">
        <v>690</v>
      </c>
      <c r="B99" s="53" t="s">
        <v>130</v>
      </c>
      <c r="C99" s="34" t="s">
        <v>152</v>
      </c>
      <c r="D99" s="40">
        <v>244</v>
      </c>
      <c r="E99" s="33" t="s">
        <v>161</v>
      </c>
      <c r="F99" s="35">
        <v>9000</v>
      </c>
      <c r="G99" s="35">
        <v>9000</v>
      </c>
      <c r="H99" s="155">
        <f t="shared" si="7"/>
        <v>100</v>
      </c>
      <c r="I99" s="14"/>
    </row>
    <row r="100" spans="1:9" x14ac:dyDescent="0.3">
      <c r="A100" s="40">
        <v>690</v>
      </c>
      <c r="B100" s="53" t="s">
        <v>130</v>
      </c>
      <c r="C100" s="34" t="s">
        <v>152</v>
      </c>
      <c r="D100" s="40">
        <v>852</v>
      </c>
      <c r="E100" s="33" t="s">
        <v>236</v>
      </c>
      <c r="F100" s="35">
        <v>400</v>
      </c>
      <c r="G100" s="35">
        <v>375</v>
      </c>
      <c r="H100" s="155">
        <f t="shared" si="7"/>
        <v>93.75</v>
      </c>
      <c r="I100" s="14"/>
    </row>
    <row r="101" spans="1:9" x14ac:dyDescent="0.3">
      <c r="A101" s="40">
        <v>690</v>
      </c>
      <c r="B101" s="53" t="s">
        <v>130</v>
      </c>
      <c r="C101" s="34" t="s">
        <v>152</v>
      </c>
      <c r="D101" s="40">
        <v>852</v>
      </c>
      <c r="E101" s="33" t="s">
        <v>329</v>
      </c>
      <c r="F101" s="35">
        <v>400</v>
      </c>
      <c r="G101" s="35">
        <v>375</v>
      </c>
      <c r="H101" s="155">
        <f t="shared" si="7"/>
        <v>93.75</v>
      </c>
      <c r="I101" s="14"/>
    </row>
    <row r="102" spans="1:9" ht="36.6" x14ac:dyDescent="0.3">
      <c r="A102" s="40">
        <v>690</v>
      </c>
      <c r="B102" s="53" t="s">
        <v>130</v>
      </c>
      <c r="C102" s="34" t="s">
        <v>223</v>
      </c>
      <c r="D102" s="40"/>
      <c r="E102" s="33" t="s">
        <v>224</v>
      </c>
      <c r="F102" s="35">
        <v>229204.69</v>
      </c>
      <c r="G102" s="35">
        <v>228451.42</v>
      </c>
      <c r="H102" s="155">
        <f t="shared" si="7"/>
        <v>99.671354892432618</v>
      </c>
      <c r="I102" s="14"/>
    </row>
    <row r="103" spans="1:9" ht="24.6" x14ac:dyDescent="0.3">
      <c r="A103" s="40">
        <v>690</v>
      </c>
      <c r="B103" s="53" t="s">
        <v>130</v>
      </c>
      <c r="C103" s="34" t="s">
        <v>223</v>
      </c>
      <c r="D103" s="40">
        <v>244</v>
      </c>
      <c r="E103" s="33" t="s">
        <v>213</v>
      </c>
      <c r="F103" s="35">
        <f>F104+F105</f>
        <v>229204.69</v>
      </c>
      <c r="G103" s="35">
        <f>G104+G105</f>
        <v>228451.42</v>
      </c>
      <c r="H103" s="155">
        <f t="shared" si="7"/>
        <v>99.671354892432618</v>
      </c>
      <c r="I103" s="14"/>
    </row>
    <row r="104" spans="1:9" x14ac:dyDescent="0.3">
      <c r="A104" s="40">
        <v>690</v>
      </c>
      <c r="B104" s="53" t="s">
        <v>130</v>
      </c>
      <c r="C104" s="34" t="s">
        <v>223</v>
      </c>
      <c r="D104" s="40">
        <v>244</v>
      </c>
      <c r="E104" s="33" t="s">
        <v>159</v>
      </c>
      <c r="F104" s="35">
        <v>134759</v>
      </c>
      <c r="G104" s="35">
        <v>134044.6</v>
      </c>
      <c r="H104" s="155">
        <f t="shared" si="7"/>
        <v>99.46986843179306</v>
      </c>
      <c r="I104" s="14"/>
    </row>
    <row r="105" spans="1:9" x14ac:dyDescent="0.3">
      <c r="A105" s="40">
        <v>690</v>
      </c>
      <c r="B105" s="53" t="s">
        <v>130</v>
      </c>
      <c r="C105" s="34" t="s">
        <v>223</v>
      </c>
      <c r="D105" s="40">
        <v>244</v>
      </c>
      <c r="E105" s="33" t="s">
        <v>164</v>
      </c>
      <c r="F105" s="35">
        <v>94445.69</v>
      </c>
      <c r="G105" s="35">
        <v>94406.82</v>
      </c>
      <c r="H105" s="155">
        <f t="shared" si="7"/>
        <v>99.958844072185826</v>
      </c>
      <c r="I105" s="14"/>
    </row>
    <row r="106" spans="1:9" x14ac:dyDescent="0.3">
      <c r="A106" s="54">
        <v>690</v>
      </c>
      <c r="B106" s="55" t="s">
        <v>204</v>
      </c>
      <c r="C106" s="25"/>
      <c r="D106" s="54"/>
      <c r="E106" s="24" t="s">
        <v>205</v>
      </c>
      <c r="F106" s="26">
        <v>99082.47</v>
      </c>
      <c r="G106" s="26">
        <v>97655.25</v>
      </c>
      <c r="H106" s="156">
        <f t="shared" ref="H106:H110" si="8">G106/F106*100</f>
        <v>98.55956356356478</v>
      </c>
      <c r="I106" s="14"/>
    </row>
    <row r="107" spans="1:9" x14ac:dyDescent="0.3">
      <c r="A107" s="40">
        <v>690</v>
      </c>
      <c r="B107" s="53" t="s">
        <v>226</v>
      </c>
      <c r="C107" s="34"/>
      <c r="D107" s="40"/>
      <c r="E107" s="33" t="s">
        <v>227</v>
      </c>
      <c r="F107" s="35">
        <v>99082.47</v>
      </c>
      <c r="G107" s="35">
        <v>97655.25</v>
      </c>
      <c r="H107" s="155">
        <f t="shared" si="8"/>
        <v>98.55956356356478</v>
      </c>
      <c r="I107" s="14"/>
    </row>
    <row r="108" spans="1:9" x14ac:dyDescent="0.3">
      <c r="A108" s="40">
        <v>690</v>
      </c>
      <c r="B108" s="53" t="s">
        <v>226</v>
      </c>
      <c r="C108" s="34" t="s">
        <v>239</v>
      </c>
      <c r="D108" s="40"/>
      <c r="E108" s="33" t="s">
        <v>238</v>
      </c>
      <c r="F108" s="35">
        <v>99082.47</v>
      </c>
      <c r="G108" s="35">
        <v>97655.25</v>
      </c>
      <c r="H108" s="155">
        <f t="shared" si="8"/>
        <v>98.55956356356478</v>
      </c>
      <c r="I108" s="14"/>
    </row>
    <row r="109" spans="1:9" x14ac:dyDescent="0.3">
      <c r="A109" s="40">
        <v>690</v>
      </c>
      <c r="B109" s="53" t="s">
        <v>226</v>
      </c>
      <c r="C109" s="34" t="s">
        <v>239</v>
      </c>
      <c r="D109" s="40">
        <v>312</v>
      </c>
      <c r="E109" s="33" t="s">
        <v>240</v>
      </c>
      <c r="F109" s="35">
        <v>99082.47</v>
      </c>
      <c r="G109" s="35">
        <v>97655.25</v>
      </c>
      <c r="H109" s="155">
        <f t="shared" si="8"/>
        <v>98.55956356356478</v>
      </c>
      <c r="I109" s="14"/>
    </row>
    <row r="110" spans="1:9" ht="24.6" x14ac:dyDescent="0.3">
      <c r="A110" s="40">
        <v>690</v>
      </c>
      <c r="B110" s="53" t="s">
        <v>226</v>
      </c>
      <c r="C110" s="34" t="s">
        <v>239</v>
      </c>
      <c r="D110" s="40">
        <v>312</v>
      </c>
      <c r="E110" s="33" t="s">
        <v>330</v>
      </c>
      <c r="F110" s="35">
        <v>99082.47</v>
      </c>
      <c r="G110" s="35">
        <v>97655.25</v>
      </c>
      <c r="H110" s="155">
        <f t="shared" si="8"/>
        <v>98.55956356356478</v>
      </c>
      <c r="I110" s="14"/>
    </row>
    <row r="111" spans="1:9" ht="46.8" x14ac:dyDescent="0.3">
      <c r="A111" s="54">
        <v>690</v>
      </c>
      <c r="B111" s="55" t="s">
        <v>132</v>
      </c>
      <c r="C111" s="34"/>
      <c r="D111" s="40"/>
      <c r="E111" s="24" t="s">
        <v>131</v>
      </c>
      <c r="F111" s="26">
        <v>1827631</v>
      </c>
      <c r="G111" s="26">
        <v>1767031</v>
      </c>
      <c r="H111" s="154">
        <f>G111/F111*100</f>
        <v>96.684232210987886</v>
      </c>
      <c r="I111" s="14"/>
    </row>
    <row r="112" spans="1:9" ht="36.6" x14ac:dyDescent="0.3">
      <c r="A112" s="40">
        <v>690</v>
      </c>
      <c r="B112" s="53" t="s">
        <v>134</v>
      </c>
      <c r="C112" s="34" t="s">
        <v>153</v>
      </c>
      <c r="D112" s="40"/>
      <c r="E112" s="33" t="s">
        <v>40</v>
      </c>
      <c r="F112" s="35">
        <v>1827631</v>
      </c>
      <c r="G112" s="35">
        <v>1767031</v>
      </c>
      <c r="H112" s="153">
        <f>G112/F112*100</f>
        <v>96.684232210987886</v>
      </c>
      <c r="I112" s="14"/>
    </row>
    <row r="113" spans="1:9" x14ac:dyDescent="0.3">
      <c r="A113" s="40">
        <v>690</v>
      </c>
      <c r="B113" s="53" t="s">
        <v>134</v>
      </c>
      <c r="C113" s="34" t="s">
        <v>153</v>
      </c>
      <c r="D113" s="40">
        <v>540</v>
      </c>
      <c r="E113" s="33" t="s">
        <v>11</v>
      </c>
      <c r="F113" s="35">
        <v>1827631</v>
      </c>
      <c r="G113" s="35">
        <v>1767031</v>
      </c>
      <c r="H113" s="153">
        <f>G113/F113*100</f>
        <v>96.684232210987886</v>
      </c>
      <c r="I113" s="14"/>
    </row>
    <row r="114" spans="1:9" ht="24" customHeight="1" x14ac:dyDescent="0.3">
      <c r="A114" s="40"/>
      <c r="B114" s="40"/>
      <c r="C114" s="40"/>
      <c r="D114" s="40"/>
      <c r="E114" s="36" t="s">
        <v>151</v>
      </c>
      <c r="F114" s="52">
        <f>F111+F80+F72+F58+F51+F10+F106</f>
        <v>6799836.6099999994</v>
      </c>
      <c r="G114" s="52">
        <f>G111+G80+G72+G58+G51+G10+G106</f>
        <v>6305237.75</v>
      </c>
      <c r="H114" s="154">
        <f>G114/F114*100</f>
        <v>92.72631258120775</v>
      </c>
      <c r="I114" s="46"/>
    </row>
    <row r="115" spans="1:9" ht="15" customHeight="1" x14ac:dyDescent="0.3">
      <c r="A115" s="47"/>
      <c r="B115" s="47"/>
      <c r="C115" s="47"/>
      <c r="D115" s="47"/>
      <c r="E115" s="48"/>
      <c r="F115" s="49"/>
      <c r="G115" s="49"/>
      <c r="H115" s="49"/>
      <c r="I115" s="4"/>
    </row>
  </sheetData>
  <mergeCells count="12">
    <mergeCell ref="A2:H2"/>
    <mergeCell ref="G1:H1"/>
    <mergeCell ref="A9:D9"/>
    <mergeCell ref="E9:H9"/>
    <mergeCell ref="E5:E7"/>
    <mergeCell ref="F5:F7"/>
    <mergeCell ref="G5:G7"/>
    <mergeCell ref="H5:H7"/>
    <mergeCell ref="A5:A7"/>
    <mergeCell ref="B5:B7"/>
    <mergeCell ref="C5:C7"/>
    <mergeCell ref="D5:D7"/>
  </mergeCells>
  <pageMargins left="0.39374999999999999" right="0.39374999999999999" top="0.39374999999999999" bottom="0.39374999999999999" header="0" footer="0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zoomScaleSheetLayoutView="100" workbookViewId="0">
      <selection activeCell="I16" sqref="I16"/>
    </sheetView>
  </sheetViews>
  <sheetFormatPr defaultColWidth="9.109375" defaultRowHeight="14.4" x14ac:dyDescent="0.3"/>
  <cols>
    <col min="1" max="1" width="50.6640625" style="41" customWidth="1"/>
    <col min="2" max="2" width="26.88671875" style="41" customWidth="1"/>
    <col min="3" max="4" width="19.88671875" style="41" customWidth="1"/>
    <col min="5" max="5" width="11.6640625" style="150" customWidth="1"/>
    <col min="6" max="6" width="9.109375" style="1" hidden="1"/>
    <col min="7" max="16384" width="9.109375" style="1"/>
  </cols>
  <sheetData>
    <row r="1" spans="1:6" ht="48.6" customHeight="1" x14ac:dyDescent="0.3">
      <c r="D1" s="157" t="s">
        <v>337</v>
      </c>
      <c r="E1" s="157"/>
    </row>
    <row r="2" spans="1:6" ht="53.4" customHeight="1" x14ac:dyDescent="0.3">
      <c r="A2" s="158" t="s">
        <v>347</v>
      </c>
      <c r="B2" s="158"/>
      <c r="C2" s="158"/>
      <c r="D2" s="158"/>
      <c r="E2" s="158"/>
      <c r="F2" s="2"/>
    </row>
    <row r="3" spans="1:6" ht="12" customHeight="1" x14ac:dyDescent="0.3">
      <c r="A3" s="42"/>
      <c r="B3" s="42"/>
      <c r="C3" s="42"/>
      <c r="D3" s="42"/>
      <c r="E3" s="147"/>
      <c r="F3" s="12"/>
    </row>
    <row r="4" spans="1:6" ht="14.1" customHeight="1" x14ac:dyDescent="0.3">
      <c r="A4" s="43"/>
      <c r="B4" s="43"/>
      <c r="C4" s="43"/>
      <c r="D4" s="43"/>
      <c r="E4" s="148" t="s">
        <v>173</v>
      </c>
      <c r="F4" s="2"/>
    </row>
    <row r="5" spans="1:6" ht="12" customHeight="1" x14ac:dyDescent="0.3">
      <c r="A5" s="169" t="s">
        <v>0</v>
      </c>
      <c r="B5" s="169" t="s">
        <v>106</v>
      </c>
      <c r="C5" s="171" t="s">
        <v>2</v>
      </c>
      <c r="D5" s="171" t="s">
        <v>3</v>
      </c>
      <c r="E5" s="167" t="s">
        <v>346</v>
      </c>
      <c r="F5" s="7"/>
    </row>
    <row r="6" spans="1:6" ht="12" customHeight="1" x14ac:dyDescent="0.3">
      <c r="A6" s="170"/>
      <c r="B6" s="170"/>
      <c r="C6" s="172"/>
      <c r="D6" s="172"/>
      <c r="E6" s="168"/>
      <c r="F6" s="7"/>
    </row>
    <row r="7" spans="1:6" ht="11.1" customHeight="1" x14ac:dyDescent="0.3">
      <c r="A7" s="170"/>
      <c r="B7" s="170"/>
      <c r="C7" s="172"/>
      <c r="D7" s="172"/>
      <c r="E7" s="168"/>
      <c r="F7" s="7"/>
    </row>
    <row r="8" spans="1:6" ht="12" customHeight="1" x14ac:dyDescent="0.3">
      <c r="A8" s="27">
        <v>1</v>
      </c>
      <c r="B8" s="28">
        <v>3</v>
      </c>
      <c r="C8" s="29" t="s">
        <v>4</v>
      </c>
      <c r="D8" s="29" t="s">
        <v>5</v>
      </c>
      <c r="E8" s="126" t="s">
        <v>6</v>
      </c>
      <c r="F8" s="8"/>
    </row>
    <row r="9" spans="1:6" ht="16.5" customHeight="1" x14ac:dyDescent="0.3">
      <c r="A9" s="30" t="s">
        <v>33</v>
      </c>
      <c r="B9" s="31" t="s">
        <v>8</v>
      </c>
      <c r="C9" s="32">
        <f>C10+C14+C16+C18+C20+C23+C25</f>
        <v>6799836.6100000003</v>
      </c>
      <c r="D9" s="32">
        <f>D10+D14+D16+D18+D20+D23+D25</f>
        <v>6305237.75</v>
      </c>
      <c r="E9" s="127">
        <f>D9/C9*100</f>
        <v>92.726312581207736</v>
      </c>
      <c r="F9" s="13"/>
    </row>
    <row r="10" spans="1:6" ht="18.600000000000001" customHeight="1" x14ac:dyDescent="0.3">
      <c r="A10" s="21" t="s">
        <v>107</v>
      </c>
      <c r="B10" s="22" t="s">
        <v>108</v>
      </c>
      <c r="C10" s="23">
        <f>C11+C12+C13</f>
        <v>2273711.58</v>
      </c>
      <c r="D10" s="23">
        <f>D11+D12+D13</f>
        <v>2013695.1099999999</v>
      </c>
      <c r="E10" s="127">
        <f t="shared" ref="E10:E16" si="0">D10/C10*100</f>
        <v>88.56422809791907</v>
      </c>
      <c r="F10" s="13"/>
    </row>
    <row r="11" spans="1:6" x14ac:dyDescent="0.3">
      <c r="A11" s="33" t="s">
        <v>34</v>
      </c>
      <c r="B11" s="34" t="s">
        <v>109</v>
      </c>
      <c r="C11" s="35">
        <v>654972</v>
      </c>
      <c r="D11" s="35">
        <v>619517.59</v>
      </c>
      <c r="E11" s="128">
        <f t="shared" si="0"/>
        <v>94.586881576617003</v>
      </c>
      <c r="F11" s="14"/>
    </row>
    <row r="12" spans="1:6" ht="36.6" customHeight="1" x14ac:dyDescent="0.3">
      <c r="A12" s="33" t="s">
        <v>38</v>
      </c>
      <c r="B12" s="34" t="s">
        <v>110</v>
      </c>
      <c r="C12" s="35">
        <v>1548939.58</v>
      </c>
      <c r="D12" s="35">
        <v>1324527.52</v>
      </c>
      <c r="E12" s="128">
        <f t="shared" si="0"/>
        <v>85.511890657478062</v>
      </c>
      <c r="F12" s="14"/>
    </row>
    <row r="13" spans="1:6" x14ac:dyDescent="0.3">
      <c r="A13" s="33" t="s">
        <v>111</v>
      </c>
      <c r="B13" s="34" t="s">
        <v>112</v>
      </c>
      <c r="C13" s="35">
        <v>69800</v>
      </c>
      <c r="D13" s="35">
        <v>69650</v>
      </c>
      <c r="E13" s="128">
        <f t="shared" si="0"/>
        <v>99.785100286532952</v>
      </c>
      <c r="F13" s="14"/>
    </row>
    <row r="14" spans="1:6" x14ac:dyDescent="0.3">
      <c r="A14" s="24" t="s">
        <v>113</v>
      </c>
      <c r="B14" s="25" t="s">
        <v>114</v>
      </c>
      <c r="C14" s="26">
        <f>C15</f>
        <v>76000</v>
      </c>
      <c r="D14" s="26">
        <f>D15</f>
        <v>76000</v>
      </c>
      <c r="E14" s="129">
        <f>E15</f>
        <v>100</v>
      </c>
      <c r="F14" s="15">
        <f>F15</f>
        <v>0</v>
      </c>
    </row>
    <row r="15" spans="1:6" x14ac:dyDescent="0.3">
      <c r="A15" s="33" t="s">
        <v>115</v>
      </c>
      <c r="B15" s="34" t="s">
        <v>116</v>
      </c>
      <c r="C15" s="35">
        <v>76000</v>
      </c>
      <c r="D15" s="35">
        <v>76000</v>
      </c>
      <c r="E15" s="128">
        <f t="shared" si="0"/>
        <v>100</v>
      </c>
      <c r="F15" s="14"/>
    </row>
    <row r="16" spans="1:6" ht="25.2" customHeight="1" x14ac:dyDescent="0.3">
      <c r="A16" s="24" t="s">
        <v>118</v>
      </c>
      <c r="B16" s="25" t="s">
        <v>117</v>
      </c>
      <c r="C16" s="26">
        <f>C17</f>
        <v>284404</v>
      </c>
      <c r="D16" s="26">
        <f>D17</f>
        <v>264620.92</v>
      </c>
      <c r="E16" s="127">
        <f t="shared" si="0"/>
        <v>93.044021884361669</v>
      </c>
      <c r="F16" s="14"/>
    </row>
    <row r="17" spans="1:6" x14ac:dyDescent="0.3">
      <c r="A17" s="33" t="s">
        <v>119</v>
      </c>
      <c r="B17" s="34" t="s">
        <v>120</v>
      </c>
      <c r="C17" s="35">
        <v>284404</v>
      </c>
      <c r="D17" s="35">
        <v>264620.92</v>
      </c>
      <c r="E17" s="130">
        <v>0</v>
      </c>
      <c r="F17" s="14"/>
    </row>
    <row r="18" spans="1:6" x14ac:dyDescent="0.3">
      <c r="A18" s="24" t="s">
        <v>121</v>
      </c>
      <c r="B18" s="25" t="s">
        <v>122</v>
      </c>
      <c r="C18" s="26">
        <f>C19</f>
        <v>1362265.2</v>
      </c>
      <c r="D18" s="26">
        <f>D19</f>
        <v>1276598</v>
      </c>
      <c r="E18" s="131">
        <f t="shared" ref="E18:E26" si="1">D18/C18*100</f>
        <v>93.711415369048552</v>
      </c>
      <c r="F18" s="14"/>
    </row>
    <row r="19" spans="1:6" x14ac:dyDescent="0.3">
      <c r="A19" s="33" t="s">
        <v>123</v>
      </c>
      <c r="B19" s="34" t="s">
        <v>124</v>
      </c>
      <c r="C19" s="35">
        <v>1362265.2</v>
      </c>
      <c r="D19" s="35">
        <v>1276598</v>
      </c>
      <c r="E19" s="130">
        <f t="shared" si="1"/>
        <v>93.711415369048552</v>
      </c>
      <c r="F19" s="14"/>
    </row>
    <row r="20" spans="1:6" x14ac:dyDescent="0.3">
      <c r="A20" s="24" t="s">
        <v>125</v>
      </c>
      <c r="B20" s="25" t="s">
        <v>126</v>
      </c>
      <c r="C20" s="26">
        <f>C21+C22</f>
        <v>876742.36</v>
      </c>
      <c r="D20" s="26">
        <f>D21+D22</f>
        <v>809637.47</v>
      </c>
      <c r="E20" s="131">
        <f t="shared" si="1"/>
        <v>92.346110663570542</v>
      </c>
      <c r="F20" s="14"/>
    </row>
    <row r="21" spans="1:6" x14ac:dyDescent="0.3">
      <c r="A21" s="33" t="s">
        <v>127</v>
      </c>
      <c r="B21" s="34" t="s">
        <v>129</v>
      </c>
      <c r="C21" s="35">
        <v>2973.44</v>
      </c>
      <c r="D21" s="35">
        <v>1473.44</v>
      </c>
      <c r="E21" s="130">
        <f t="shared" si="1"/>
        <v>49.553379250968575</v>
      </c>
      <c r="F21" s="14"/>
    </row>
    <row r="22" spans="1:6" x14ac:dyDescent="0.3">
      <c r="A22" s="33" t="s">
        <v>128</v>
      </c>
      <c r="B22" s="34" t="s">
        <v>130</v>
      </c>
      <c r="C22" s="35">
        <v>873768.92</v>
      </c>
      <c r="D22" s="35">
        <v>808164.03</v>
      </c>
      <c r="E22" s="130">
        <f t="shared" si="1"/>
        <v>92.491734542354749</v>
      </c>
      <c r="F22" s="14"/>
    </row>
    <row r="23" spans="1:6" x14ac:dyDescent="0.3">
      <c r="A23" s="24" t="s">
        <v>205</v>
      </c>
      <c r="B23" s="25" t="s">
        <v>204</v>
      </c>
      <c r="C23" s="26">
        <f>C24</f>
        <v>99082.47</v>
      </c>
      <c r="D23" s="26">
        <f>D24</f>
        <v>97655.25</v>
      </c>
      <c r="E23" s="131">
        <f t="shared" si="1"/>
        <v>98.55956356356478</v>
      </c>
      <c r="F23" s="14"/>
    </row>
    <row r="24" spans="1:6" x14ac:dyDescent="0.3">
      <c r="A24" s="33" t="s">
        <v>227</v>
      </c>
      <c r="B24" s="34" t="s">
        <v>226</v>
      </c>
      <c r="C24" s="35">
        <v>99082.47</v>
      </c>
      <c r="D24" s="35">
        <v>97655.25</v>
      </c>
      <c r="E24" s="130">
        <f t="shared" si="1"/>
        <v>98.55956356356478</v>
      </c>
      <c r="F24" s="14"/>
    </row>
    <row r="25" spans="1:6" ht="36" customHeight="1" x14ac:dyDescent="0.3">
      <c r="A25" s="24" t="s">
        <v>131</v>
      </c>
      <c r="B25" s="25" t="s">
        <v>132</v>
      </c>
      <c r="C25" s="26">
        <v>1827631</v>
      </c>
      <c r="D25" s="26">
        <v>1767031</v>
      </c>
      <c r="E25" s="131">
        <f t="shared" si="1"/>
        <v>96.684232210987886</v>
      </c>
      <c r="F25" s="14"/>
    </row>
    <row r="26" spans="1:6" x14ac:dyDescent="0.3">
      <c r="A26" s="33" t="s">
        <v>133</v>
      </c>
      <c r="B26" s="34" t="s">
        <v>134</v>
      </c>
      <c r="C26" s="35">
        <v>1827631</v>
      </c>
      <c r="D26" s="35">
        <v>1767031</v>
      </c>
      <c r="E26" s="130">
        <f t="shared" si="1"/>
        <v>96.684232210987886</v>
      </c>
      <c r="F26" s="14"/>
    </row>
    <row r="27" spans="1:6" ht="15" customHeight="1" x14ac:dyDescent="0.3">
      <c r="A27" s="48"/>
      <c r="B27" s="49"/>
      <c r="C27" s="49"/>
      <c r="D27" s="49"/>
      <c r="E27" s="149"/>
      <c r="F27" s="4"/>
    </row>
  </sheetData>
  <mergeCells count="7">
    <mergeCell ref="D1:E1"/>
    <mergeCell ref="A2:E2"/>
    <mergeCell ref="E5:E7"/>
    <mergeCell ref="A5:A7"/>
    <mergeCell ref="B5:B7"/>
    <mergeCell ref="C5:C7"/>
    <mergeCell ref="D5:D7"/>
  </mergeCells>
  <pageMargins left="0.39374999999999999" right="0.39374999999999999" top="0.39374999999999999" bottom="0.39374999999999999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Normal="100" zoomScaleSheetLayoutView="100" workbookViewId="0">
      <selection activeCell="H8" sqref="H8"/>
    </sheetView>
  </sheetViews>
  <sheetFormatPr defaultColWidth="9.109375" defaultRowHeight="14.4" x14ac:dyDescent="0.3"/>
  <cols>
    <col min="1" max="1" width="12.77734375" style="41" customWidth="1"/>
    <col min="2" max="2" width="50.6640625" style="41" customWidth="1"/>
    <col min="3" max="3" width="19.88671875" style="41" customWidth="1"/>
    <col min="4" max="4" width="14.44140625" style="41" customWidth="1"/>
    <col min="5" max="16384" width="9.109375" style="1"/>
  </cols>
  <sheetData>
    <row r="1" spans="1:5" ht="49.2" customHeight="1" x14ac:dyDescent="0.3">
      <c r="B1" s="61"/>
      <c r="C1" s="157" t="s">
        <v>336</v>
      </c>
      <c r="D1" s="157"/>
      <c r="E1" s="17"/>
    </row>
    <row r="2" spans="1:5" ht="50.4" customHeight="1" x14ac:dyDescent="0.3">
      <c r="A2" s="185" t="s">
        <v>343</v>
      </c>
      <c r="B2" s="185"/>
      <c r="C2" s="185"/>
      <c r="D2" s="185"/>
    </row>
    <row r="3" spans="1:5" ht="13.2" customHeight="1" x14ac:dyDescent="0.3">
      <c r="B3" s="62"/>
      <c r="C3" s="62"/>
      <c r="D3" s="62"/>
    </row>
    <row r="4" spans="1:5" ht="15" customHeight="1" x14ac:dyDescent="0.3">
      <c r="B4" s="183" t="s">
        <v>173</v>
      </c>
      <c r="C4" s="184"/>
      <c r="D4" s="184"/>
    </row>
    <row r="5" spans="1:5" ht="33.6" customHeight="1" x14ac:dyDescent="0.3">
      <c r="A5" s="71" t="s">
        <v>84</v>
      </c>
      <c r="B5" s="177" t="s">
        <v>0</v>
      </c>
      <c r="C5" s="177" t="s">
        <v>1</v>
      </c>
      <c r="D5" s="180" t="s">
        <v>3</v>
      </c>
    </row>
    <row r="6" spans="1:5" ht="17.399999999999999" hidden="1" customHeight="1" x14ac:dyDescent="0.3">
      <c r="A6" s="72"/>
      <c r="B6" s="178"/>
      <c r="C6" s="178"/>
      <c r="D6" s="181"/>
    </row>
    <row r="7" spans="1:5" ht="46.95" hidden="1" customHeight="1" x14ac:dyDescent="0.3">
      <c r="A7" s="72"/>
      <c r="B7" s="178"/>
      <c r="C7" s="178"/>
      <c r="D7" s="181"/>
    </row>
    <row r="8" spans="1:5" ht="12" customHeight="1" x14ac:dyDescent="0.3">
      <c r="A8" s="40" t="s">
        <v>85</v>
      </c>
      <c r="B8" s="179"/>
      <c r="C8" s="179"/>
      <c r="D8" s="182"/>
    </row>
    <row r="9" spans="1:5" ht="15.6" customHeight="1" x14ac:dyDescent="0.3">
      <c r="A9" s="56">
        <v>1</v>
      </c>
      <c r="B9" s="57">
        <v>2</v>
      </c>
      <c r="C9" s="58">
        <v>3</v>
      </c>
      <c r="D9" s="59" t="s">
        <v>4</v>
      </c>
    </row>
    <row r="10" spans="1:5" ht="15.6" customHeight="1" x14ac:dyDescent="0.3">
      <c r="A10" s="55" t="s">
        <v>86</v>
      </c>
      <c r="B10" s="165" t="s">
        <v>87</v>
      </c>
      <c r="C10" s="165"/>
      <c r="D10" s="165"/>
    </row>
    <row r="11" spans="1:5" ht="24.6" customHeight="1" x14ac:dyDescent="0.3">
      <c r="A11" s="53" t="s">
        <v>86</v>
      </c>
      <c r="B11" s="63" t="s">
        <v>10</v>
      </c>
      <c r="C11" s="64" t="s">
        <v>88</v>
      </c>
      <c r="D11" s="65">
        <v>1366200</v>
      </c>
    </row>
    <row r="12" spans="1:5" ht="27.6" customHeight="1" x14ac:dyDescent="0.3">
      <c r="A12" s="53" t="s">
        <v>86</v>
      </c>
      <c r="B12" s="63" t="s">
        <v>167</v>
      </c>
      <c r="C12" s="64" t="s">
        <v>89</v>
      </c>
      <c r="D12" s="65">
        <v>2419165.36</v>
      </c>
    </row>
    <row r="13" spans="1:5" ht="15.6" customHeight="1" x14ac:dyDescent="0.3">
      <c r="A13" s="55" t="s">
        <v>90</v>
      </c>
      <c r="B13" s="165" t="s">
        <v>91</v>
      </c>
      <c r="C13" s="165"/>
      <c r="D13" s="165"/>
    </row>
    <row r="14" spans="1:5" ht="51.6" customHeight="1" x14ac:dyDescent="0.3">
      <c r="A14" s="53" t="s">
        <v>90</v>
      </c>
      <c r="B14" s="63" t="s">
        <v>14</v>
      </c>
      <c r="C14" s="64" t="s">
        <v>96</v>
      </c>
      <c r="D14" s="65">
        <v>245709.91</v>
      </c>
    </row>
    <row r="15" spans="1:5" ht="59.4" customHeight="1" x14ac:dyDescent="0.3">
      <c r="A15" s="53" t="s">
        <v>90</v>
      </c>
      <c r="B15" s="63" t="s">
        <v>15</v>
      </c>
      <c r="C15" s="64" t="s">
        <v>95</v>
      </c>
      <c r="D15" s="65">
        <v>1806.03</v>
      </c>
    </row>
    <row r="16" spans="1:5" ht="42.6" customHeight="1" x14ac:dyDescent="0.3">
      <c r="A16" s="53" t="s">
        <v>90</v>
      </c>
      <c r="B16" s="63" t="s">
        <v>16</v>
      </c>
      <c r="C16" s="64" t="s">
        <v>94</v>
      </c>
      <c r="D16" s="65">
        <v>328269.26</v>
      </c>
    </row>
    <row r="17" spans="1:4" ht="49.2" customHeight="1" x14ac:dyDescent="0.3">
      <c r="A17" s="53" t="s">
        <v>90</v>
      </c>
      <c r="B17" s="63" t="s">
        <v>82</v>
      </c>
      <c r="C17" s="64" t="s">
        <v>93</v>
      </c>
      <c r="D17" s="65">
        <v>-35980.74</v>
      </c>
    </row>
    <row r="18" spans="1:4" ht="16.2" customHeight="1" x14ac:dyDescent="0.3">
      <c r="A18" s="54">
        <v>182</v>
      </c>
      <c r="B18" s="173" t="s">
        <v>92</v>
      </c>
      <c r="C18" s="173"/>
      <c r="D18" s="173"/>
    </row>
    <row r="19" spans="1:4" ht="62.4" customHeight="1" x14ac:dyDescent="0.3">
      <c r="A19" s="40">
        <v>182</v>
      </c>
      <c r="B19" s="63" t="s">
        <v>18</v>
      </c>
      <c r="C19" s="64" t="s">
        <v>97</v>
      </c>
      <c r="D19" s="65">
        <v>44964.58</v>
      </c>
    </row>
    <row r="20" spans="1:4" ht="66" customHeight="1" x14ac:dyDescent="0.3">
      <c r="A20" s="40">
        <v>182</v>
      </c>
      <c r="B20" s="66" t="s">
        <v>170</v>
      </c>
      <c r="C20" s="64" t="s">
        <v>171</v>
      </c>
      <c r="D20" s="65">
        <v>0.01</v>
      </c>
    </row>
    <row r="21" spans="1:4" ht="36" customHeight="1" x14ac:dyDescent="0.3">
      <c r="A21" s="40">
        <v>182</v>
      </c>
      <c r="B21" s="63" t="s">
        <v>19</v>
      </c>
      <c r="C21" s="64" t="s">
        <v>98</v>
      </c>
      <c r="D21" s="65">
        <v>1003.48</v>
      </c>
    </row>
    <row r="22" spans="1:4" ht="19.95" customHeight="1" x14ac:dyDescent="0.3">
      <c r="A22" s="40">
        <v>182</v>
      </c>
      <c r="B22" s="67" t="s">
        <v>294</v>
      </c>
      <c r="C22" s="64" t="s">
        <v>295</v>
      </c>
      <c r="D22" s="65">
        <v>1438.2</v>
      </c>
    </row>
    <row r="23" spans="1:4" ht="36.6" customHeight="1" x14ac:dyDescent="0.3">
      <c r="A23" s="40">
        <v>182</v>
      </c>
      <c r="B23" s="63" t="s">
        <v>22</v>
      </c>
      <c r="C23" s="64" t="s">
        <v>99</v>
      </c>
      <c r="D23" s="65">
        <v>173355.69</v>
      </c>
    </row>
    <row r="24" spans="1:4" ht="28.95" customHeight="1" x14ac:dyDescent="0.3">
      <c r="A24" s="40">
        <v>182</v>
      </c>
      <c r="B24" s="63" t="s">
        <v>25</v>
      </c>
      <c r="C24" s="64" t="s">
        <v>100</v>
      </c>
      <c r="D24" s="65">
        <v>8383</v>
      </c>
    </row>
    <row r="25" spans="1:4" ht="28.2" customHeight="1" x14ac:dyDescent="0.3">
      <c r="A25" s="40">
        <v>182</v>
      </c>
      <c r="B25" s="63" t="s">
        <v>27</v>
      </c>
      <c r="C25" s="64" t="s">
        <v>101</v>
      </c>
      <c r="D25" s="65">
        <v>632604.71</v>
      </c>
    </row>
    <row r="26" spans="1:4" ht="16.2" customHeight="1" x14ac:dyDescent="0.3">
      <c r="A26" s="54">
        <v>690</v>
      </c>
      <c r="B26" s="173" t="s">
        <v>228</v>
      </c>
      <c r="C26" s="173"/>
      <c r="D26" s="173"/>
    </row>
    <row r="27" spans="1:4" ht="59.4" customHeight="1" x14ac:dyDescent="0.3">
      <c r="A27" s="40">
        <v>690</v>
      </c>
      <c r="B27" s="63" t="s">
        <v>29</v>
      </c>
      <c r="C27" s="64" t="s">
        <v>189</v>
      </c>
      <c r="D27" s="65">
        <v>0</v>
      </c>
    </row>
    <row r="28" spans="1:4" ht="19.2" customHeight="1" x14ac:dyDescent="0.3">
      <c r="A28" s="40">
        <v>690</v>
      </c>
      <c r="B28" s="63" t="s">
        <v>298</v>
      </c>
      <c r="C28" s="64" t="s">
        <v>299</v>
      </c>
      <c r="D28" s="65">
        <v>11609</v>
      </c>
    </row>
    <row r="29" spans="1:4" ht="45" customHeight="1" x14ac:dyDescent="0.3">
      <c r="A29" s="40">
        <v>690</v>
      </c>
      <c r="B29" s="63" t="s">
        <v>30</v>
      </c>
      <c r="C29" s="64" t="s">
        <v>102</v>
      </c>
      <c r="D29" s="65">
        <v>207454.74</v>
      </c>
    </row>
    <row r="30" spans="1:4" ht="33" customHeight="1" x14ac:dyDescent="0.3">
      <c r="A30" s="40">
        <v>690</v>
      </c>
      <c r="B30" s="63" t="s">
        <v>83</v>
      </c>
      <c r="C30" s="64" t="s">
        <v>103</v>
      </c>
      <c r="D30" s="65">
        <v>76000</v>
      </c>
    </row>
    <row r="31" spans="1:4" ht="53.4" customHeight="1" x14ac:dyDescent="0.3">
      <c r="A31" s="40">
        <v>690</v>
      </c>
      <c r="B31" s="63" t="s">
        <v>31</v>
      </c>
      <c r="C31" s="64" t="s">
        <v>104</v>
      </c>
      <c r="D31" s="65">
        <v>150</v>
      </c>
    </row>
    <row r="32" spans="1:4" ht="53.4" customHeight="1" x14ac:dyDescent="0.3">
      <c r="A32" s="40">
        <v>690</v>
      </c>
      <c r="B32" s="68" t="s">
        <v>185</v>
      </c>
      <c r="C32" s="64" t="s">
        <v>190</v>
      </c>
      <c r="D32" s="65">
        <v>489962</v>
      </c>
    </row>
    <row r="33" spans="1:4" ht="53.4" customHeight="1" x14ac:dyDescent="0.3">
      <c r="A33" s="40">
        <v>690</v>
      </c>
      <c r="B33" s="68" t="s">
        <v>188</v>
      </c>
      <c r="C33" s="64" t="s">
        <v>191</v>
      </c>
      <c r="D33" s="65">
        <v>19903.560000000001</v>
      </c>
    </row>
    <row r="34" spans="1:4" ht="53.4" customHeight="1" x14ac:dyDescent="0.3">
      <c r="A34" s="40">
        <v>690</v>
      </c>
      <c r="B34" s="67" t="s">
        <v>32</v>
      </c>
      <c r="C34" s="64" t="s">
        <v>169</v>
      </c>
      <c r="D34" s="65">
        <v>59710.66</v>
      </c>
    </row>
    <row r="35" spans="1:4" ht="37.200000000000003" customHeight="1" x14ac:dyDescent="0.3">
      <c r="A35" s="40">
        <v>690</v>
      </c>
      <c r="B35" s="67" t="s">
        <v>296</v>
      </c>
      <c r="C35" s="64" t="s">
        <v>297</v>
      </c>
      <c r="D35" s="65">
        <v>-902</v>
      </c>
    </row>
    <row r="36" spans="1:4" ht="16.2" customHeight="1" x14ac:dyDescent="0.3">
      <c r="A36" s="174" t="s">
        <v>105</v>
      </c>
      <c r="B36" s="175"/>
      <c r="C36" s="176"/>
      <c r="D36" s="69">
        <f>SUM(D11:D35)</f>
        <v>6050807.4500000002</v>
      </c>
    </row>
    <row r="37" spans="1:4" x14ac:dyDescent="0.3">
      <c r="A37" s="60"/>
    </row>
    <row r="38" spans="1:4" x14ac:dyDescent="0.3">
      <c r="B38" s="70"/>
      <c r="C38" s="70"/>
      <c r="D38" s="70"/>
    </row>
  </sheetData>
  <mergeCells count="11">
    <mergeCell ref="C1:D1"/>
    <mergeCell ref="B13:D13"/>
    <mergeCell ref="B18:D18"/>
    <mergeCell ref="B26:D26"/>
    <mergeCell ref="A36:C36"/>
    <mergeCell ref="B10:D10"/>
    <mergeCell ref="B5:B8"/>
    <mergeCell ref="C5:C8"/>
    <mergeCell ref="D5:D8"/>
    <mergeCell ref="B4:D4"/>
    <mergeCell ref="A2:D2"/>
  </mergeCells>
  <pageMargins left="0.39374999999999999" right="0.39374999999999999" top="0.39374999999999999" bottom="0.39374999999999999" header="0.51180550000000002" footer="0.51180550000000002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zoomScaleSheetLayoutView="100" workbookViewId="0">
      <selection activeCell="E3" sqref="E1:E1048576"/>
    </sheetView>
  </sheetViews>
  <sheetFormatPr defaultColWidth="9.109375" defaultRowHeight="14.4" x14ac:dyDescent="0.3"/>
  <cols>
    <col min="1" max="1" width="50.6640625" style="41" customWidth="1"/>
    <col min="2" max="2" width="22.33203125" style="41" customWidth="1"/>
    <col min="3" max="3" width="15.5546875" style="41" customWidth="1"/>
    <col min="4" max="4" width="14.33203125" style="41" customWidth="1"/>
    <col min="5" max="5" width="14.44140625" style="146" customWidth="1"/>
    <col min="6" max="6" width="9.109375" style="1" hidden="1"/>
    <col min="7" max="16384" width="9.109375" style="1"/>
  </cols>
  <sheetData>
    <row r="1" spans="1:6" ht="42.6" customHeight="1" x14ac:dyDescent="0.3">
      <c r="A1" s="61"/>
      <c r="B1" s="61"/>
      <c r="C1" s="61"/>
      <c r="D1" s="157" t="s">
        <v>335</v>
      </c>
      <c r="E1" s="157"/>
      <c r="F1" s="16"/>
    </row>
    <row r="2" spans="1:6" ht="47.4" customHeight="1" x14ac:dyDescent="0.3">
      <c r="A2" s="186" t="s">
        <v>348</v>
      </c>
      <c r="B2" s="186"/>
      <c r="C2" s="186"/>
      <c r="D2" s="186"/>
      <c r="E2" s="187"/>
      <c r="F2" s="3"/>
    </row>
    <row r="3" spans="1:6" ht="15" customHeight="1" x14ac:dyDescent="0.3">
      <c r="A3" s="76"/>
      <c r="B3" s="76"/>
      <c r="C3" s="76"/>
      <c r="D3" s="76"/>
      <c r="E3" s="137" t="s">
        <v>173</v>
      </c>
      <c r="F3" s="3"/>
    </row>
    <row r="4" spans="1:6" ht="12.9" customHeight="1" x14ac:dyDescent="0.3">
      <c r="A4" s="169" t="s">
        <v>323</v>
      </c>
      <c r="B4" s="169" t="s">
        <v>1</v>
      </c>
      <c r="C4" s="171" t="s">
        <v>2</v>
      </c>
      <c r="D4" s="171" t="s">
        <v>3</v>
      </c>
      <c r="E4" s="188" t="s">
        <v>331</v>
      </c>
      <c r="F4" s="5"/>
    </row>
    <row r="5" spans="1:6" ht="12" customHeight="1" x14ac:dyDescent="0.3">
      <c r="A5" s="170"/>
      <c r="B5" s="170"/>
      <c r="C5" s="172"/>
      <c r="D5" s="172"/>
      <c r="E5" s="189"/>
      <c r="F5" s="6"/>
    </row>
    <row r="6" spans="1:6" ht="14.25" customHeight="1" x14ac:dyDescent="0.3">
      <c r="A6" s="170"/>
      <c r="B6" s="170"/>
      <c r="C6" s="172"/>
      <c r="D6" s="172"/>
      <c r="E6" s="189"/>
      <c r="F6" s="6"/>
    </row>
    <row r="7" spans="1:6" ht="14.25" customHeight="1" x14ac:dyDescent="0.3">
      <c r="A7" s="27">
        <v>1</v>
      </c>
      <c r="B7" s="77">
        <v>2</v>
      </c>
      <c r="C7" s="78" t="s">
        <v>322</v>
      </c>
      <c r="D7" s="78" t="s">
        <v>4</v>
      </c>
      <c r="E7" s="138" t="s">
        <v>5</v>
      </c>
      <c r="F7" s="6"/>
    </row>
    <row r="8" spans="1:6" ht="17.25" customHeight="1" x14ac:dyDescent="0.3">
      <c r="A8" s="30" t="s">
        <v>7</v>
      </c>
      <c r="B8" s="31"/>
      <c r="C8" s="32">
        <f>C9+C33+C44+C31+C15</f>
        <v>6039952.0999999996</v>
      </c>
      <c r="D8" s="32">
        <f>D9+D33+D44+D31+D15+D41</f>
        <v>6050807.4499999993</v>
      </c>
      <c r="E8" s="139">
        <f>D8/C8*100</f>
        <v>100.17972576305696</v>
      </c>
      <c r="F8" s="6"/>
    </row>
    <row r="9" spans="1:6" ht="17.25" customHeight="1" x14ac:dyDescent="0.3">
      <c r="A9" s="30" t="s">
        <v>166</v>
      </c>
      <c r="B9" s="31" t="s">
        <v>52</v>
      </c>
      <c r="C9" s="32">
        <f>C10+C23+C21</f>
        <v>911220</v>
      </c>
      <c r="D9" s="32">
        <f>D10+D23+D21</f>
        <v>861749.66999999981</v>
      </c>
      <c r="E9" s="139">
        <f>D9/C9*100</f>
        <v>94.570978468426929</v>
      </c>
      <c r="F9" s="6"/>
    </row>
    <row r="10" spans="1:6" ht="15" customHeight="1" x14ac:dyDescent="0.3">
      <c r="A10" s="73" t="s">
        <v>17</v>
      </c>
      <c r="B10" s="74" t="s">
        <v>53</v>
      </c>
      <c r="C10" s="75">
        <f>C11</f>
        <v>46020</v>
      </c>
      <c r="D10" s="75">
        <f>D11</f>
        <v>45968.07</v>
      </c>
      <c r="E10" s="139">
        <f t="shared" ref="E10:E47" si="0">D10/C10*100</f>
        <v>99.887157757496738</v>
      </c>
      <c r="F10" s="6"/>
    </row>
    <row r="11" spans="1:6" ht="15" customHeight="1" x14ac:dyDescent="0.3">
      <c r="A11" s="63" t="s">
        <v>177</v>
      </c>
      <c r="B11" s="64" t="s">
        <v>178</v>
      </c>
      <c r="C11" s="79">
        <v>46020</v>
      </c>
      <c r="D11" s="79">
        <v>45968.07</v>
      </c>
      <c r="E11" s="139">
        <f t="shared" si="0"/>
        <v>99.887157757496738</v>
      </c>
      <c r="F11" s="6"/>
    </row>
    <row r="12" spans="1:6" ht="60.6" customHeight="1" x14ac:dyDescent="0.3">
      <c r="A12" s="63" t="s">
        <v>18</v>
      </c>
      <c r="B12" s="64" t="s">
        <v>54</v>
      </c>
      <c r="C12" s="65">
        <v>40320</v>
      </c>
      <c r="D12" s="65">
        <v>44964.58</v>
      </c>
      <c r="E12" s="139">
        <f t="shared" si="0"/>
        <v>111.51929563492064</v>
      </c>
      <c r="F12" s="6"/>
    </row>
    <row r="13" spans="1:6" ht="69" customHeight="1" x14ac:dyDescent="0.3">
      <c r="A13" s="80" t="s">
        <v>170</v>
      </c>
      <c r="B13" s="64" t="s">
        <v>168</v>
      </c>
      <c r="C13" s="65">
        <v>0</v>
      </c>
      <c r="D13" s="65">
        <v>0.01</v>
      </c>
      <c r="E13" s="139">
        <v>0</v>
      </c>
      <c r="F13" s="6"/>
    </row>
    <row r="14" spans="1:6" ht="36.6" customHeight="1" x14ac:dyDescent="0.3">
      <c r="A14" s="63" t="s">
        <v>19</v>
      </c>
      <c r="B14" s="64" t="s">
        <v>55</v>
      </c>
      <c r="C14" s="65">
        <v>5700</v>
      </c>
      <c r="D14" s="65">
        <v>1003.48</v>
      </c>
      <c r="E14" s="139">
        <f>D14/C14*100</f>
        <v>17.604912280701754</v>
      </c>
      <c r="F14" s="6"/>
    </row>
    <row r="15" spans="1:6" ht="36.6" customHeight="1" x14ac:dyDescent="0.3">
      <c r="A15" s="81" t="s">
        <v>12</v>
      </c>
      <c r="B15" s="82" t="s">
        <v>56</v>
      </c>
      <c r="C15" s="83">
        <f>C16</f>
        <v>483100</v>
      </c>
      <c r="D15" s="83">
        <f>D16</f>
        <v>539804.46</v>
      </c>
      <c r="E15" s="139">
        <f t="shared" si="0"/>
        <v>111.73762368039743</v>
      </c>
      <c r="F15" s="6"/>
    </row>
    <row r="16" spans="1:6" ht="24" customHeight="1" x14ac:dyDescent="0.3">
      <c r="A16" s="84" t="s">
        <v>13</v>
      </c>
      <c r="B16" s="85" t="s">
        <v>57</v>
      </c>
      <c r="C16" s="86">
        <v>483100</v>
      </c>
      <c r="D16" s="86">
        <v>539804.46</v>
      </c>
      <c r="E16" s="140">
        <f t="shared" si="0"/>
        <v>111.73762368039743</v>
      </c>
      <c r="F16" s="6"/>
    </row>
    <row r="17" spans="1:8" ht="46.95" customHeight="1" x14ac:dyDescent="0.3">
      <c r="A17" s="63" t="s">
        <v>14</v>
      </c>
      <c r="B17" s="64" t="s">
        <v>58</v>
      </c>
      <c r="C17" s="65">
        <v>175200</v>
      </c>
      <c r="D17" s="65">
        <v>245709.91</v>
      </c>
      <c r="E17" s="139">
        <f t="shared" si="0"/>
        <v>140.24538242009132</v>
      </c>
      <c r="F17" s="6"/>
    </row>
    <row r="18" spans="1:8" ht="61.95" customHeight="1" x14ac:dyDescent="0.3">
      <c r="A18" s="63" t="s">
        <v>15</v>
      </c>
      <c r="B18" s="64" t="s">
        <v>59</v>
      </c>
      <c r="C18" s="65">
        <v>1200</v>
      </c>
      <c r="D18" s="65">
        <v>1806.03</v>
      </c>
      <c r="E18" s="139">
        <f t="shared" si="0"/>
        <v>150.5025</v>
      </c>
      <c r="F18" s="6"/>
    </row>
    <row r="19" spans="1:8" ht="46.95" customHeight="1" x14ac:dyDescent="0.3">
      <c r="A19" s="63" t="s">
        <v>16</v>
      </c>
      <c r="B19" s="64" t="s">
        <v>60</v>
      </c>
      <c r="C19" s="65">
        <v>339300</v>
      </c>
      <c r="D19" s="65">
        <v>328269.26</v>
      </c>
      <c r="E19" s="139">
        <f t="shared" si="0"/>
        <v>96.748971411730039</v>
      </c>
      <c r="F19" s="6"/>
    </row>
    <row r="20" spans="1:8" ht="46.2" customHeight="1" x14ac:dyDescent="0.3">
      <c r="A20" s="80" t="s">
        <v>179</v>
      </c>
      <c r="B20" s="64" t="s">
        <v>180</v>
      </c>
      <c r="C20" s="65">
        <v>-32600</v>
      </c>
      <c r="D20" s="65">
        <v>-35980.74</v>
      </c>
      <c r="E20" s="139">
        <v>0</v>
      </c>
      <c r="F20" s="6"/>
    </row>
    <row r="21" spans="1:8" ht="13.95" customHeight="1" x14ac:dyDescent="0.3">
      <c r="A21" s="87" t="s">
        <v>300</v>
      </c>
      <c r="B21" s="74" t="s">
        <v>301</v>
      </c>
      <c r="C21" s="75">
        <v>1200</v>
      </c>
      <c r="D21" s="75">
        <v>1438.2</v>
      </c>
      <c r="E21" s="139">
        <f>D21/C21*100</f>
        <v>119.85000000000001</v>
      </c>
      <c r="F21" s="6"/>
    </row>
    <row r="22" spans="1:8" ht="19.2" customHeight="1" x14ac:dyDescent="0.3">
      <c r="A22" s="66" t="s">
        <v>294</v>
      </c>
      <c r="B22" s="64" t="s">
        <v>302</v>
      </c>
      <c r="C22" s="65">
        <v>1200</v>
      </c>
      <c r="D22" s="65">
        <v>1438.2</v>
      </c>
      <c r="E22" s="140">
        <f>D22/C22*100</f>
        <v>119.85000000000001</v>
      </c>
      <c r="F22" s="6"/>
    </row>
    <row r="23" spans="1:8" ht="15" customHeight="1" x14ac:dyDescent="0.3">
      <c r="A23" s="73" t="s">
        <v>20</v>
      </c>
      <c r="B23" s="74" t="s">
        <v>61</v>
      </c>
      <c r="C23" s="75">
        <f>C24+C26</f>
        <v>864000</v>
      </c>
      <c r="D23" s="75">
        <f>D24+D26</f>
        <v>814343.39999999991</v>
      </c>
      <c r="E23" s="139">
        <f t="shared" si="0"/>
        <v>94.252708333333317</v>
      </c>
      <c r="F23" s="6"/>
      <c r="H23" s="9"/>
    </row>
    <row r="24" spans="1:8" ht="12.6" customHeight="1" x14ac:dyDescent="0.3">
      <c r="A24" s="63" t="s">
        <v>21</v>
      </c>
      <c r="B24" s="64" t="s">
        <v>62</v>
      </c>
      <c r="C24" s="65">
        <v>169000</v>
      </c>
      <c r="D24" s="65">
        <v>173355.69</v>
      </c>
      <c r="E24" s="140">
        <f t="shared" si="0"/>
        <v>102.57733136094676</v>
      </c>
      <c r="F24" s="6"/>
    </row>
    <row r="25" spans="1:8" ht="36.6" x14ac:dyDescent="0.3">
      <c r="A25" s="63" t="s">
        <v>22</v>
      </c>
      <c r="B25" s="64" t="s">
        <v>63</v>
      </c>
      <c r="C25" s="65">
        <v>169000</v>
      </c>
      <c r="D25" s="65">
        <v>173355.69</v>
      </c>
      <c r="E25" s="140">
        <f t="shared" si="0"/>
        <v>102.57733136094676</v>
      </c>
      <c r="F25" s="6"/>
    </row>
    <row r="26" spans="1:8" x14ac:dyDescent="0.3">
      <c r="A26" s="63" t="s">
        <v>23</v>
      </c>
      <c r="B26" s="64" t="s">
        <v>64</v>
      </c>
      <c r="C26" s="65">
        <v>695000</v>
      </c>
      <c r="D26" s="65">
        <v>640987.71</v>
      </c>
      <c r="E26" s="140">
        <f t="shared" si="0"/>
        <v>92.228447482014388</v>
      </c>
      <c r="F26" s="6"/>
    </row>
    <row r="27" spans="1:8" x14ac:dyDescent="0.3">
      <c r="A27" s="63" t="s">
        <v>24</v>
      </c>
      <c r="B27" s="64" t="s">
        <v>65</v>
      </c>
      <c r="C27" s="65">
        <v>242000</v>
      </c>
      <c r="D27" s="65">
        <v>8383</v>
      </c>
      <c r="E27" s="140">
        <f t="shared" si="0"/>
        <v>3.4640495867768593</v>
      </c>
      <c r="F27" s="6"/>
    </row>
    <row r="28" spans="1:8" ht="24.6" x14ac:dyDescent="0.3">
      <c r="A28" s="63" t="s">
        <v>25</v>
      </c>
      <c r="B28" s="64" t="s">
        <v>66</v>
      </c>
      <c r="C28" s="65">
        <v>242000</v>
      </c>
      <c r="D28" s="65">
        <v>8383</v>
      </c>
      <c r="E28" s="139">
        <f t="shared" si="0"/>
        <v>3.4640495867768593</v>
      </c>
      <c r="F28" s="6"/>
    </row>
    <row r="29" spans="1:8" x14ac:dyDescent="0.3">
      <c r="A29" s="63" t="s">
        <v>26</v>
      </c>
      <c r="B29" s="64" t="s">
        <v>67</v>
      </c>
      <c r="C29" s="65">
        <v>453000</v>
      </c>
      <c r="D29" s="65">
        <v>632604.71</v>
      </c>
      <c r="E29" s="140">
        <f t="shared" si="0"/>
        <v>139.64783885209712</v>
      </c>
      <c r="F29" s="6"/>
    </row>
    <row r="30" spans="1:8" ht="25.95" customHeight="1" x14ac:dyDescent="0.3">
      <c r="A30" s="63" t="s">
        <v>27</v>
      </c>
      <c r="B30" s="64" t="s">
        <v>68</v>
      </c>
      <c r="C30" s="65">
        <v>453000</v>
      </c>
      <c r="D30" s="65">
        <v>632604.71</v>
      </c>
      <c r="E30" s="139">
        <f t="shared" si="0"/>
        <v>139.64783885209712</v>
      </c>
      <c r="F30" s="6"/>
    </row>
    <row r="31" spans="1:8" ht="25.95" customHeight="1" x14ac:dyDescent="0.3">
      <c r="A31" s="73" t="s">
        <v>28</v>
      </c>
      <c r="B31" s="74" t="s">
        <v>69</v>
      </c>
      <c r="C31" s="75">
        <f>C32</f>
        <v>6700</v>
      </c>
      <c r="D31" s="75">
        <f>D32</f>
        <v>0</v>
      </c>
      <c r="E31" s="139">
        <f t="shared" si="0"/>
        <v>0</v>
      </c>
      <c r="F31" s="6"/>
    </row>
    <row r="32" spans="1:8" ht="59.4" customHeight="1" x14ac:dyDescent="0.3">
      <c r="A32" s="63" t="s">
        <v>29</v>
      </c>
      <c r="B32" s="64" t="s">
        <v>70</v>
      </c>
      <c r="C32" s="65">
        <v>6700</v>
      </c>
      <c r="D32" s="65">
        <v>0</v>
      </c>
      <c r="E32" s="139">
        <f t="shared" si="0"/>
        <v>0</v>
      </c>
      <c r="F32" s="6"/>
    </row>
    <row r="33" spans="1:6" ht="18" customHeight="1" x14ac:dyDescent="0.3">
      <c r="A33" s="73" t="s">
        <v>9</v>
      </c>
      <c r="B33" s="74" t="s">
        <v>181</v>
      </c>
      <c r="C33" s="75">
        <f>C34</f>
        <v>3785365.36</v>
      </c>
      <c r="D33" s="75">
        <f>D34</f>
        <v>3785365.36</v>
      </c>
      <c r="E33" s="139">
        <f t="shared" si="0"/>
        <v>100</v>
      </c>
      <c r="F33" s="6"/>
    </row>
    <row r="34" spans="1:6" ht="28.95" customHeight="1" x14ac:dyDescent="0.3">
      <c r="A34" s="88" t="s">
        <v>182</v>
      </c>
      <c r="B34" s="89" t="s">
        <v>183</v>
      </c>
      <c r="C34" s="75">
        <f>C35+C38</f>
        <v>3785365.36</v>
      </c>
      <c r="D34" s="75">
        <f>D35+D38</f>
        <v>3785365.36</v>
      </c>
      <c r="E34" s="139">
        <f t="shared" si="0"/>
        <v>100</v>
      </c>
      <c r="F34" s="6"/>
    </row>
    <row r="35" spans="1:6" ht="19.95" customHeight="1" x14ac:dyDescent="0.3">
      <c r="A35" s="66" t="s">
        <v>192</v>
      </c>
      <c r="B35" s="64" t="s">
        <v>193</v>
      </c>
      <c r="C35" s="65">
        <v>1366200</v>
      </c>
      <c r="D35" s="65">
        <v>1366200</v>
      </c>
      <c r="E35" s="140">
        <f t="shared" si="0"/>
        <v>100</v>
      </c>
      <c r="F35" s="6"/>
    </row>
    <row r="36" spans="1:6" ht="15" customHeight="1" x14ac:dyDescent="0.3">
      <c r="A36" s="66" t="s">
        <v>194</v>
      </c>
      <c r="B36" s="64" t="s">
        <v>197</v>
      </c>
      <c r="C36" s="65">
        <v>1366200</v>
      </c>
      <c r="D36" s="65">
        <v>1366200</v>
      </c>
      <c r="E36" s="140">
        <f t="shared" si="0"/>
        <v>100</v>
      </c>
      <c r="F36" s="6"/>
    </row>
    <row r="37" spans="1:6" ht="25.95" customHeight="1" x14ac:dyDescent="0.3">
      <c r="A37" s="66" t="s">
        <v>196</v>
      </c>
      <c r="B37" s="64" t="s">
        <v>195</v>
      </c>
      <c r="C37" s="65">
        <v>1366200</v>
      </c>
      <c r="D37" s="65">
        <v>1366200</v>
      </c>
      <c r="E37" s="140">
        <f t="shared" si="0"/>
        <v>100</v>
      </c>
      <c r="F37" s="6"/>
    </row>
    <row r="38" spans="1:6" ht="19.95" customHeight="1" x14ac:dyDescent="0.3">
      <c r="A38" s="66" t="s">
        <v>198</v>
      </c>
      <c r="B38" s="64" t="s">
        <v>199</v>
      </c>
      <c r="C38" s="65">
        <v>2419165.36</v>
      </c>
      <c r="D38" s="65">
        <v>2419165.36</v>
      </c>
      <c r="E38" s="140">
        <f t="shared" si="0"/>
        <v>100</v>
      </c>
      <c r="F38" s="6"/>
    </row>
    <row r="39" spans="1:6" ht="14.4" customHeight="1" x14ac:dyDescent="0.3">
      <c r="A39" s="66" t="s">
        <v>325</v>
      </c>
      <c r="B39" s="64" t="s">
        <v>200</v>
      </c>
      <c r="C39" s="65">
        <v>2419165.36</v>
      </c>
      <c r="D39" s="65">
        <v>3371563.25</v>
      </c>
      <c r="E39" s="140">
        <f t="shared" si="0"/>
        <v>139.36886273867611</v>
      </c>
      <c r="F39" s="6"/>
    </row>
    <row r="40" spans="1:6" ht="31.2" customHeight="1" x14ac:dyDescent="0.3">
      <c r="A40" s="66" t="s">
        <v>326</v>
      </c>
      <c r="B40" s="64" t="s">
        <v>201</v>
      </c>
      <c r="C40" s="65">
        <v>2419165.36</v>
      </c>
      <c r="D40" s="65">
        <v>3371563.25</v>
      </c>
      <c r="E40" s="140">
        <f t="shared" si="0"/>
        <v>139.36886273867611</v>
      </c>
      <c r="F40" s="6"/>
    </row>
    <row r="41" spans="1:6" x14ac:dyDescent="0.3">
      <c r="A41" s="87" t="s">
        <v>303</v>
      </c>
      <c r="B41" s="74" t="s">
        <v>304</v>
      </c>
      <c r="C41" s="75">
        <v>0</v>
      </c>
      <c r="D41" s="75">
        <v>11609</v>
      </c>
      <c r="E41" s="141">
        <v>0</v>
      </c>
      <c r="F41" s="6"/>
    </row>
    <row r="42" spans="1:6" x14ac:dyDescent="0.3">
      <c r="A42" s="66" t="s">
        <v>305</v>
      </c>
      <c r="B42" s="64" t="s">
        <v>306</v>
      </c>
      <c r="C42" s="65">
        <v>0</v>
      </c>
      <c r="D42" s="65">
        <v>11609</v>
      </c>
      <c r="E42" s="142">
        <v>0</v>
      </c>
      <c r="F42" s="6"/>
    </row>
    <row r="43" spans="1:6" x14ac:dyDescent="0.3">
      <c r="A43" s="66" t="s">
        <v>298</v>
      </c>
      <c r="B43" s="64" t="s">
        <v>307</v>
      </c>
      <c r="C43" s="65">
        <v>0</v>
      </c>
      <c r="D43" s="65">
        <v>11609</v>
      </c>
      <c r="E43" s="142">
        <v>0</v>
      </c>
      <c r="F43" s="6"/>
    </row>
    <row r="44" spans="1:6" ht="17.399999999999999" customHeight="1" x14ac:dyDescent="0.3">
      <c r="A44" s="73" t="s">
        <v>202</v>
      </c>
      <c r="B44" s="74" t="s">
        <v>308</v>
      </c>
      <c r="C44" s="75">
        <f>C45+C50+C53</f>
        <v>853566.74</v>
      </c>
      <c r="D44" s="75">
        <f>D45+D50+D53</f>
        <v>852278.96000000008</v>
      </c>
      <c r="E44" s="141">
        <f>D44/C44*100</f>
        <v>99.849129547854702</v>
      </c>
      <c r="F44" s="6"/>
    </row>
    <row r="45" spans="1:6" ht="24" customHeight="1" x14ac:dyDescent="0.3">
      <c r="A45" s="73" t="s">
        <v>203</v>
      </c>
      <c r="B45" s="74" t="s">
        <v>309</v>
      </c>
      <c r="C45" s="75">
        <v>793566.74</v>
      </c>
      <c r="D45" s="75">
        <v>793470.3</v>
      </c>
      <c r="E45" s="139">
        <f t="shared" si="0"/>
        <v>99.987847272933848</v>
      </c>
      <c r="F45" s="6"/>
    </row>
    <row r="46" spans="1:6" ht="24" customHeight="1" x14ac:dyDescent="0.3">
      <c r="A46" s="63" t="s">
        <v>327</v>
      </c>
      <c r="B46" s="64" t="s">
        <v>310</v>
      </c>
      <c r="C46" s="65">
        <v>207454.74</v>
      </c>
      <c r="D46" s="65">
        <v>207454.74</v>
      </c>
      <c r="E46" s="140">
        <f t="shared" si="0"/>
        <v>100</v>
      </c>
      <c r="F46" s="6"/>
    </row>
    <row r="47" spans="1:6" ht="46.95" customHeight="1" x14ac:dyDescent="0.3">
      <c r="A47" s="63" t="s">
        <v>184</v>
      </c>
      <c r="B47" s="64" t="s">
        <v>311</v>
      </c>
      <c r="C47" s="65">
        <v>76000</v>
      </c>
      <c r="D47" s="65">
        <v>76000</v>
      </c>
      <c r="E47" s="140">
        <f t="shared" si="0"/>
        <v>100</v>
      </c>
      <c r="F47" s="6"/>
    </row>
    <row r="48" spans="1:6" s="11" customFormat="1" ht="62.4" customHeight="1" x14ac:dyDescent="0.3">
      <c r="A48" s="90" t="s">
        <v>31</v>
      </c>
      <c r="B48" s="85" t="s">
        <v>312</v>
      </c>
      <c r="C48" s="86">
        <v>150</v>
      </c>
      <c r="D48" s="86">
        <v>150</v>
      </c>
      <c r="E48" s="143">
        <f>D48/C48*100</f>
        <v>100</v>
      </c>
      <c r="F48" s="10"/>
    </row>
    <row r="49" spans="1:6" s="11" customFormat="1" ht="62.4" customHeight="1" x14ac:dyDescent="0.3">
      <c r="A49" s="90" t="s">
        <v>328</v>
      </c>
      <c r="B49" s="85" t="s">
        <v>313</v>
      </c>
      <c r="C49" s="86">
        <v>489962</v>
      </c>
      <c r="D49" s="86">
        <v>489962</v>
      </c>
      <c r="E49" s="143">
        <f>D49/C49*100</f>
        <v>100</v>
      </c>
      <c r="F49" s="10"/>
    </row>
    <row r="50" spans="1:6" x14ac:dyDescent="0.3">
      <c r="A50" s="73" t="s">
        <v>186</v>
      </c>
      <c r="B50" s="74" t="s">
        <v>314</v>
      </c>
      <c r="C50" s="75">
        <v>60000</v>
      </c>
      <c r="D50" s="75">
        <v>59710.66</v>
      </c>
      <c r="E50" s="139">
        <f>D50/C50*100</f>
        <v>99.517766666666674</v>
      </c>
      <c r="F50" s="6"/>
    </row>
    <row r="51" spans="1:6" x14ac:dyDescent="0.3">
      <c r="A51" s="66" t="s">
        <v>187</v>
      </c>
      <c r="B51" s="64" t="s">
        <v>315</v>
      </c>
      <c r="C51" s="65">
        <v>60000</v>
      </c>
      <c r="D51" s="65">
        <v>59710.66</v>
      </c>
      <c r="E51" s="140">
        <f>D51/C51*100</f>
        <v>99.517766666666674</v>
      </c>
      <c r="F51" s="6"/>
    </row>
    <row r="52" spans="1:6" x14ac:dyDescent="0.3">
      <c r="A52" s="91" t="s">
        <v>187</v>
      </c>
      <c r="B52" s="92" t="s">
        <v>316</v>
      </c>
      <c r="C52" s="93">
        <v>60000</v>
      </c>
      <c r="D52" s="93">
        <v>59710.66</v>
      </c>
      <c r="E52" s="142">
        <f>D52/C52*100</f>
        <v>99.517766666666674</v>
      </c>
      <c r="F52" s="6"/>
    </row>
    <row r="53" spans="1:6" ht="35.4" x14ac:dyDescent="0.3">
      <c r="A53" s="19" t="s">
        <v>317</v>
      </c>
      <c r="B53" s="20" t="s">
        <v>318</v>
      </c>
      <c r="C53" s="94">
        <v>0</v>
      </c>
      <c r="D53" s="94">
        <v>-902</v>
      </c>
      <c r="E53" s="144">
        <v>0</v>
      </c>
    </row>
    <row r="54" spans="1:6" ht="36.6" x14ac:dyDescent="0.3">
      <c r="A54" s="95" t="s">
        <v>319</v>
      </c>
      <c r="B54" s="96" t="s">
        <v>320</v>
      </c>
      <c r="C54" s="97">
        <v>0</v>
      </c>
      <c r="D54" s="97">
        <v>-902</v>
      </c>
      <c r="E54" s="145">
        <v>0</v>
      </c>
    </row>
    <row r="55" spans="1:6" ht="36.6" x14ac:dyDescent="0.3">
      <c r="A55" s="95" t="s">
        <v>319</v>
      </c>
      <c r="B55" s="96" t="s">
        <v>321</v>
      </c>
      <c r="C55" s="97">
        <v>0</v>
      </c>
      <c r="D55" s="97">
        <v>-902</v>
      </c>
      <c r="E55" s="145">
        <v>0</v>
      </c>
    </row>
  </sheetData>
  <mergeCells count="7">
    <mergeCell ref="D1:E1"/>
    <mergeCell ref="A2:E2"/>
    <mergeCell ref="E4:E6"/>
    <mergeCell ref="A4:A6"/>
    <mergeCell ref="B4:B6"/>
    <mergeCell ref="C4:C6"/>
    <mergeCell ref="D4:D6"/>
  </mergeCells>
  <pageMargins left="0.39374999999999999" right="0.39374999999999999" top="0.39374999999999999" bottom="0.39374999999999999" header="0.51180550000000002" footer="0.51180550000000002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5" workbookViewId="0">
      <selection activeCell="B17" sqref="B17:B19"/>
    </sheetView>
  </sheetViews>
  <sheetFormatPr defaultRowHeight="14.4" x14ac:dyDescent="0.3"/>
  <cols>
    <col min="1" max="1" width="19.88671875" style="98" customWidth="1"/>
    <col min="2" max="2" width="12.6640625" style="98" customWidth="1"/>
    <col min="3" max="3" width="21.88671875" style="98" customWidth="1"/>
    <col min="4" max="4" width="11.5546875" style="98" customWidth="1"/>
    <col min="5" max="5" width="12.5546875" style="98" customWidth="1"/>
    <col min="6" max="6" width="13.44140625" style="136" customWidth="1"/>
  </cols>
  <sheetData>
    <row r="1" spans="1:6" x14ac:dyDescent="0.3">
      <c r="E1" s="157" t="s">
        <v>334</v>
      </c>
      <c r="F1" s="157"/>
    </row>
    <row r="2" spans="1:6" ht="39" customHeight="1" x14ac:dyDescent="0.3">
      <c r="A2" s="99"/>
      <c r="B2" s="99"/>
      <c r="C2" s="100"/>
      <c r="D2" s="101"/>
      <c r="E2" s="157"/>
      <c r="F2" s="157"/>
    </row>
    <row r="3" spans="1:6" ht="72" customHeight="1" x14ac:dyDescent="0.3">
      <c r="A3" s="190" t="s">
        <v>350</v>
      </c>
      <c r="B3" s="190"/>
      <c r="C3" s="191"/>
      <c r="D3" s="191"/>
      <c r="E3" s="191"/>
      <c r="F3" s="191"/>
    </row>
    <row r="4" spans="1:6" ht="14.4" customHeight="1" x14ac:dyDescent="0.3">
      <c r="A4" s="102"/>
      <c r="B4" s="102"/>
      <c r="C4" s="103"/>
      <c r="D4" s="103"/>
      <c r="E4" s="103"/>
      <c r="F4" s="132"/>
    </row>
    <row r="5" spans="1:6" x14ac:dyDescent="0.3">
      <c r="A5" s="104"/>
      <c r="B5" s="104"/>
      <c r="C5" s="105"/>
      <c r="D5" s="106"/>
      <c r="E5" s="107"/>
      <c r="F5" s="133" t="s">
        <v>173</v>
      </c>
    </row>
    <row r="6" spans="1:6" x14ac:dyDescent="0.3">
      <c r="A6" s="169" t="s">
        <v>0</v>
      </c>
      <c r="B6" s="192" t="s">
        <v>79</v>
      </c>
      <c r="C6" s="169" t="s">
        <v>71</v>
      </c>
      <c r="D6" s="169" t="s">
        <v>2</v>
      </c>
      <c r="E6" s="169" t="s">
        <v>3</v>
      </c>
      <c r="F6" s="167" t="s">
        <v>346</v>
      </c>
    </row>
    <row r="7" spans="1:6" x14ac:dyDescent="0.3">
      <c r="A7" s="170"/>
      <c r="B7" s="193"/>
      <c r="C7" s="170"/>
      <c r="D7" s="170"/>
      <c r="E7" s="170"/>
      <c r="F7" s="168"/>
    </row>
    <row r="8" spans="1:6" x14ac:dyDescent="0.3">
      <c r="A8" s="170"/>
      <c r="B8" s="193"/>
      <c r="C8" s="170"/>
      <c r="D8" s="170"/>
      <c r="E8" s="170"/>
      <c r="F8" s="168"/>
    </row>
    <row r="9" spans="1:6" x14ac:dyDescent="0.3">
      <c r="A9" s="170"/>
      <c r="B9" s="193"/>
      <c r="C9" s="170"/>
      <c r="D9" s="170"/>
      <c r="E9" s="170"/>
      <c r="F9" s="168"/>
    </row>
    <row r="10" spans="1:6" ht="3.6" customHeight="1" x14ac:dyDescent="0.3">
      <c r="A10" s="170"/>
      <c r="B10" s="194"/>
      <c r="C10" s="170"/>
      <c r="D10" s="170"/>
      <c r="E10" s="170"/>
      <c r="F10" s="168"/>
    </row>
    <row r="11" spans="1:6" x14ac:dyDescent="0.3">
      <c r="A11" s="27">
        <v>1</v>
      </c>
      <c r="B11" s="27">
        <v>2</v>
      </c>
      <c r="C11" s="28">
        <v>3</v>
      </c>
      <c r="D11" s="29" t="s">
        <v>4</v>
      </c>
      <c r="E11" s="29" t="s">
        <v>5</v>
      </c>
      <c r="F11" s="126" t="s">
        <v>6</v>
      </c>
    </row>
    <row r="12" spans="1:6" ht="37.950000000000003" customHeight="1" x14ac:dyDescent="0.3">
      <c r="A12" s="36" t="s">
        <v>175</v>
      </c>
      <c r="B12" s="108">
        <v>680</v>
      </c>
      <c r="C12" s="37" t="s">
        <v>8</v>
      </c>
      <c r="D12" s="109">
        <v>759884.51</v>
      </c>
      <c r="E12" s="109">
        <v>254430.3</v>
      </c>
      <c r="F12" s="127">
        <f>E12/D12*100</f>
        <v>33.482759110328487</v>
      </c>
    </row>
    <row r="13" spans="1:6" ht="24.6" x14ac:dyDescent="0.3">
      <c r="A13" s="110" t="s">
        <v>42</v>
      </c>
      <c r="B13" s="111">
        <v>680</v>
      </c>
      <c r="C13" s="112" t="s">
        <v>72</v>
      </c>
      <c r="D13" s="113">
        <v>759884.51</v>
      </c>
      <c r="E13" s="113">
        <v>254430.3</v>
      </c>
      <c r="F13" s="128">
        <f t="shared" ref="F13:F21" si="0">E13/D13*100</f>
        <v>33.482759110328487</v>
      </c>
    </row>
    <row r="14" spans="1:6" ht="30.6" customHeight="1" x14ac:dyDescent="0.3">
      <c r="A14" s="114" t="s">
        <v>174</v>
      </c>
      <c r="B14" s="111">
        <v>680</v>
      </c>
      <c r="C14" s="112" t="s">
        <v>43</v>
      </c>
      <c r="D14" s="113">
        <f t="shared" ref="D14:E16" si="1">D15</f>
        <v>-6039952.0999999996</v>
      </c>
      <c r="E14" s="113">
        <f t="shared" si="1"/>
        <v>-6050807.4500000002</v>
      </c>
      <c r="F14" s="128">
        <f t="shared" si="0"/>
        <v>100.17972576305698</v>
      </c>
    </row>
    <row r="15" spans="1:6" ht="40.950000000000003" customHeight="1" x14ac:dyDescent="0.3">
      <c r="A15" s="33" t="s">
        <v>80</v>
      </c>
      <c r="B15" s="111">
        <v>680</v>
      </c>
      <c r="C15" s="112" t="s">
        <v>172</v>
      </c>
      <c r="D15" s="113">
        <f t="shared" si="1"/>
        <v>-6039952.0999999996</v>
      </c>
      <c r="E15" s="113">
        <f t="shared" si="1"/>
        <v>-6050807.4500000002</v>
      </c>
      <c r="F15" s="128">
        <f t="shared" si="0"/>
        <v>100.17972576305698</v>
      </c>
    </row>
    <row r="16" spans="1:6" ht="42.6" customHeight="1" x14ac:dyDescent="0.3">
      <c r="A16" s="33" t="s">
        <v>81</v>
      </c>
      <c r="B16" s="111">
        <v>680</v>
      </c>
      <c r="C16" s="112" t="s">
        <v>75</v>
      </c>
      <c r="D16" s="113">
        <f t="shared" si="1"/>
        <v>-6039952.0999999996</v>
      </c>
      <c r="E16" s="113">
        <f t="shared" si="1"/>
        <v>-6050807.4500000002</v>
      </c>
      <c r="F16" s="128">
        <f t="shared" si="0"/>
        <v>100.17972576305698</v>
      </c>
    </row>
    <row r="17" spans="1:6" ht="48.6" customHeight="1" x14ac:dyDescent="0.3">
      <c r="A17" s="33" t="s">
        <v>46</v>
      </c>
      <c r="B17" s="111">
        <v>680</v>
      </c>
      <c r="C17" s="112" t="s">
        <v>75</v>
      </c>
      <c r="D17" s="113">
        <v>-6039952.0999999996</v>
      </c>
      <c r="E17" s="113">
        <v>-6050807.4500000002</v>
      </c>
      <c r="F17" s="128">
        <f t="shared" si="0"/>
        <v>100.17972576305698</v>
      </c>
    </row>
    <row r="18" spans="1:6" ht="25.95" customHeight="1" x14ac:dyDescent="0.3">
      <c r="A18" s="114" t="s">
        <v>176</v>
      </c>
      <c r="B18" s="111">
        <v>680</v>
      </c>
      <c r="C18" s="115" t="s">
        <v>48</v>
      </c>
      <c r="D18" s="113">
        <v>6799836.6100000003</v>
      </c>
      <c r="E18" s="113">
        <f>E19</f>
        <v>6305237.75</v>
      </c>
      <c r="F18" s="128">
        <f t="shared" si="0"/>
        <v>92.726312581207736</v>
      </c>
    </row>
    <row r="19" spans="1:6" ht="42" customHeight="1" x14ac:dyDescent="0.3">
      <c r="A19" s="33" t="s">
        <v>49</v>
      </c>
      <c r="B19" s="111">
        <v>680</v>
      </c>
      <c r="C19" s="115" t="s">
        <v>76</v>
      </c>
      <c r="D19" s="113">
        <v>6799836.6100000003</v>
      </c>
      <c r="E19" s="113">
        <f>E20</f>
        <v>6305237.75</v>
      </c>
      <c r="F19" s="128">
        <f t="shared" si="0"/>
        <v>92.726312581207736</v>
      </c>
    </row>
    <row r="20" spans="1:6" ht="38.4" customHeight="1" x14ac:dyDescent="0.3">
      <c r="A20" s="33" t="s">
        <v>50</v>
      </c>
      <c r="B20" s="111">
        <v>680</v>
      </c>
      <c r="C20" s="115" t="s">
        <v>77</v>
      </c>
      <c r="D20" s="113">
        <v>6799836.6100000003</v>
      </c>
      <c r="E20" s="113">
        <f>E21</f>
        <v>6305237.75</v>
      </c>
      <c r="F20" s="128">
        <f t="shared" si="0"/>
        <v>92.726312581207736</v>
      </c>
    </row>
    <row r="21" spans="1:6" ht="54" customHeight="1" x14ac:dyDescent="0.3">
      <c r="A21" s="33" t="s">
        <v>51</v>
      </c>
      <c r="B21" s="111">
        <v>680</v>
      </c>
      <c r="C21" s="115" t="s">
        <v>78</v>
      </c>
      <c r="D21" s="113">
        <v>6799836.6100000003</v>
      </c>
      <c r="E21" s="113">
        <v>6305237.75</v>
      </c>
      <c r="F21" s="128">
        <f t="shared" si="0"/>
        <v>92.726312581207736</v>
      </c>
    </row>
    <row r="22" spans="1:6" x14ac:dyDescent="0.3">
      <c r="A22" s="116"/>
      <c r="B22" s="116"/>
      <c r="C22" s="117"/>
      <c r="D22" s="118"/>
      <c r="E22" s="119"/>
      <c r="F22" s="134"/>
    </row>
    <row r="23" spans="1:6" x14ac:dyDescent="0.3">
      <c r="A23" s="120"/>
      <c r="B23" s="120"/>
      <c r="C23" s="121"/>
      <c r="D23" s="122"/>
      <c r="E23" s="123"/>
      <c r="F23" s="135"/>
    </row>
  </sheetData>
  <mergeCells count="8">
    <mergeCell ref="E1:F2"/>
    <mergeCell ref="A3:F3"/>
    <mergeCell ref="A6:A10"/>
    <mergeCell ref="B6:B10"/>
    <mergeCell ref="C6:C10"/>
    <mergeCell ref="D6:D10"/>
    <mergeCell ref="E6:E10"/>
    <mergeCell ref="F6:F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C10" sqref="C10:E10"/>
    </sheetView>
  </sheetViews>
  <sheetFormatPr defaultRowHeight="14.4" x14ac:dyDescent="0.3"/>
  <cols>
    <col min="1" max="1" width="26.109375" style="98" customWidth="1"/>
    <col min="2" max="2" width="27.44140625" style="98" customWidth="1"/>
    <col min="3" max="3" width="12.44140625" style="98" customWidth="1"/>
    <col min="4" max="4" width="12.33203125" style="98" customWidth="1"/>
    <col min="5" max="5" width="14.88671875" style="136" customWidth="1"/>
    <col min="8" max="8" width="10" bestFit="1" customWidth="1"/>
  </cols>
  <sheetData>
    <row r="1" spans="1:5" x14ac:dyDescent="0.3">
      <c r="D1" s="157" t="s">
        <v>333</v>
      </c>
      <c r="E1" s="157"/>
    </row>
    <row r="2" spans="1:5" ht="31.95" customHeight="1" x14ac:dyDescent="0.3">
      <c r="D2" s="157"/>
      <c r="E2" s="157"/>
    </row>
    <row r="3" spans="1:5" ht="46.2" customHeight="1" x14ac:dyDescent="0.3">
      <c r="A3" s="190" t="s">
        <v>349</v>
      </c>
      <c r="B3" s="191"/>
      <c r="C3" s="191"/>
      <c r="D3" s="191"/>
      <c r="E3" s="191"/>
    </row>
    <row r="4" spans="1:5" ht="16.95" customHeight="1" x14ac:dyDescent="0.3">
      <c r="A4" s="102"/>
      <c r="B4" s="103"/>
      <c r="C4" s="103"/>
      <c r="D4" s="103"/>
      <c r="E4" s="132"/>
    </row>
    <row r="5" spans="1:5" x14ac:dyDescent="0.3">
      <c r="A5" s="104"/>
      <c r="B5" s="105"/>
      <c r="C5" s="106"/>
      <c r="D5" s="107"/>
      <c r="E5" s="133" t="s">
        <v>173</v>
      </c>
    </row>
    <row r="6" spans="1:5" x14ac:dyDescent="0.3">
      <c r="A6" s="169" t="s">
        <v>0</v>
      </c>
      <c r="B6" s="169" t="s">
        <v>71</v>
      </c>
      <c r="C6" s="169" t="s">
        <v>2</v>
      </c>
      <c r="D6" s="169" t="s">
        <v>3</v>
      </c>
      <c r="E6" s="167" t="s">
        <v>342</v>
      </c>
    </row>
    <row r="7" spans="1:5" ht="25.2" customHeight="1" x14ac:dyDescent="0.3">
      <c r="A7" s="170"/>
      <c r="B7" s="170"/>
      <c r="C7" s="170"/>
      <c r="D7" s="170"/>
      <c r="E7" s="168"/>
    </row>
    <row r="8" spans="1:5" x14ac:dyDescent="0.3">
      <c r="A8" s="27">
        <v>1</v>
      </c>
      <c r="B8" s="28">
        <v>2</v>
      </c>
      <c r="C8" s="29" t="s">
        <v>322</v>
      </c>
      <c r="D8" s="29" t="s">
        <v>4</v>
      </c>
      <c r="E8" s="126" t="s">
        <v>5</v>
      </c>
    </row>
    <row r="9" spans="1:5" ht="35.4" customHeight="1" x14ac:dyDescent="0.3">
      <c r="A9" s="36" t="s">
        <v>41</v>
      </c>
      <c r="B9" s="37" t="s">
        <v>8</v>
      </c>
      <c r="C9" s="32">
        <v>759884.51</v>
      </c>
      <c r="D9" s="32">
        <v>254430.3</v>
      </c>
      <c r="E9" s="127">
        <f>D9/C9*100</f>
        <v>33.482759110328487</v>
      </c>
    </row>
    <row r="10" spans="1:5" ht="41.4" customHeight="1" x14ac:dyDescent="0.3">
      <c r="A10" s="124" t="s">
        <v>324</v>
      </c>
      <c r="B10" s="112" t="s">
        <v>72</v>
      </c>
      <c r="C10" s="195">
        <v>759884.51</v>
      </c>
      <c r="D10" s="195">
        <v>254430.3</v>
      </c>
      <c r="E10" s="128">
        <f>D10/C10*100</f>
        <v>33.482759110328487</v>
      </c>
    </row>
    <row r="11" spans="1:5" ht="21" customHeight="1" x14ac:dyDescent="0.3">
      <c r="A11" s="110" t="s">
        <v>42</v>
      </c>
      <c r="B11" s="112" t="s">
        <v>72</v>
      </c>
      <c r="C11" s="113">
        <v>759884.51</v>
      </c>
      <c r="D11" s="113">
        <v>254430.3</v>
      </c>
      <c r="E11" s="128">
        <f>D11/C11*100</f>
        <v>33.482759110328487</v>
      </c>
    </row>
    <row r="12" spans="1:5" ht="20.399999999999999" customHeight="1" x14ac:dyDescent="0.3">
      <c r="A12" s="114" t="s">
        <v>174</v>
      </c>
      <c r="B12" s="112" t="s">
        <v>43</v>
      </c>
      <c r="C12" s="113">
        <v>-6039952.0999999996</v>
      </c>
      <c r="D12" s="113">
        <f>D13</f>
        <v>-6050807.4500000002</v>
      </c>
      <c r="E12" s="128">
        <f t="shared" ref="E12:E19" si="0">D12/C12*100</f>
        <v>100.17972576305698</v>
      </c>
    </row>
    <row r="13" spans="1:5" ht="24.6" customHeight="1" x14ac:dyDescent="0.3">
      <c r="A13" s="33" t="s">
        <v>44</v>
      </c>
      <c r="B13" s="112" t="s">
        <v>73</v>
      </c>
      <c r="C13" s="113">
        <v>-6039952.0999999996</v>
      </c>
      <c r="D13" s="113">
        <f>D14</f>
        <v>-6050807.4500000002</v>
      </c>
      <c r="E13" s="128">
        <f t="shared" si="0"/>
        <v>100.17972576305698</v>
      </c>
    </row>
    <row r="14" spans="1:5" ht="30" customHeight="1" x14ac:dyDescent="0.3">
      <c r="A14" s="33" t="s">
        <v>45</v>
      </c>
      <c r="B14" s="112" t="s">
        <v>74</v>
      </c>
      <c r="C14" s="113">
        <v>-6039952.0999999996</v>
      </c>
      <c r="D14" s="113">
        <f>D15</f>
        <v>-6050807.4500000002</v>
      </c>
      <c r="E14" s="128">
        <f t="shared" si="0"/>
        <v>100.17972576305698</v>
      </c>
    </row>
    <row r="15" spans="1:5" ht="35.4" customHeight="1" x14ac:dyDescent="0.3">
      <c r="A15" s="33" t="s">
        <v>46</v>
      </c>
      <c r="B15" s="112" t="s">
        <v>75</v>
      </c>
      <c r="C15" s="113">
        <v>-6039952.0999999996</v>
      </c>
      <c r="D15" s="113">
        <v>-6050807.4500000002</v>
      </c>
      <c r="E15" s="128">
        <f t="shared" si="0"/>
        <v>100.17972576305698</v>
      </c>
    </row>
    <row r="16" spans="1:5" ht="22.95" customHeight="1" x14ac:dyDescent="0.3">
      <c r="A16" s="114" t="s">
        <v>47</v>
      </c>
      <c r="B16" s="112" t="s">
        <v>48</v>
      </c>
      <c r="C16" s="113">
        <v>6799836.6100000003</v>
      </c>
      <c r="D16" s="113">
        <f>D17</f>
        <v>6305237.75</v>
      </c>
      <c r="E16" s="128">
        <f t="shared" si="0"/>
        <v>92.726312581207736</v>
      </c>
    </row>
    <row r="17" spans="1:8" ht="25.95" customHeight="1" x14ac:dyDescent="0.3">
      <c r="A17" s="33" t="s">
        <v>49</v>
      </c>
      <c r="B17" s="115" t="s">
        <v>76</v>
      </c>
      <c r="C17" s="113">
        <v>6799836.6100000003</v>
      </c>
      <c r="D17" s="113">
        <f>D18</f>
        <v>6305237.75</v>
      </c>
      <c r="E17" s="128">
        <f t="shared" si="0"/>
        <v>92.726312581207736</v>
      </c>
    </row>
    <row r="18" spans="1:8" ht="33" customHeight="1" x14ac:dyDescent="0.3">
      <c r="A18" s="33" t="s">
        <v>50</v>
      </c>
      <c r="B18" s="115" t="s">
        <v>77</v>
      </c>
      <c r="C18" s="113">
        <v>6799836.6100000003</v>
      </c>
      <c r="D18" s="113">
        <f>D19</f>
        <v>6305237.75</v>
      </c>
      <c r="E18" s="128">
        <f t="shared" si="0"/>
        <v>92.726312581207736</v>
      </c>
    </row>
    <row r="19" spans="1:8" ht="43.95" customHeight="1" x14ac:dyDescent="0.3">
      <c r="A19" s="33" t="s">
        <v>51</v>
      </c>
      <c r="B19" s="115" t="s">
        <v>78</v>
      </c>
      <c r="C19" s="113">
        <v>6799836.6100000003</v>
      </c>
      <c r="D19" s="113">
        <v>6305237.75</v>
      </c>
      <c r="E19" s="128">
        <f t="shared" si="0"/>
        <v>92.726312581207736</v>
      </c>
      <c r="H19" s="18"/>
    </row>
    <row r="20" spans="1:8" x14ac:dyDescent="0.3">
      <c r="A20" s="116"/>
      <c r="B20" s="117"/>
      <c r="C20" s="118"/>
      <c r="D20" s="125"/>
      <c r="E20" s="134"/>
    </row>
    <row r="21" spans="1:8" x14ac:dyDescent="0.3">
      <c r="A21" s="120"/>
      <c r="B21" s="121"/>
      <c r="C21" s="122"/>
      <c r="D21" s="123"/>
      <c r="E21" s="135"/>
    </row>
  </sheetData>
  <mergeCells count="7">
    <mergeCell ref="D1:E2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7</vt:lpstr>
      <vt:lpstr>Приложение 6</vt:lpstr>
      <vt:lpstr>Приложение 5</vt:lpstr>
      <vt:lpstr>Приложение 4</vt:lpstr>
      <vt:lpstr>Приложение 3</vt:lpstr>
      <vt:lpstr>Приложение 2</vt:lpstr>
      <vt:lpstr>Приложение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2020-12-08T07:29:46Z</cp:lastPrinted>
  <dcterms:created xsi:type="dcterms:W3CDTF">2020-02-23T07:03:45Z</dcterms:created>
  <dcterms:modified xsi:type="dcterms:W3CDTF">2020-12-15T13:36:52Z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